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5" yWindow="-15" windowWidth="14520" windowHeight="13425"/>
  </bookViews>
  <sheets>
    <sheet name="LI 2026" sheetId="1" r:id="rId1"/>
  </sheets>
  <definedNames>
    <definedName name="_xlnm._FilterDatabase" localSheetId="0" hidden="1">'LI 2026'!#REF!</definedName>
    <definedName name="AllottedFunds" localSheetId="0">#REF!</definedName>
    <definedName name="AllottedFunds">#REF!</definedName>
    <definedName name="_xlnm.Print_Area" localSheetId="0">'LI 2026'!$B$1:$O$186</definedName>
    <definedName name="as" localSheetId="0">#REF!</definedName>
    <definedName name="as">#REF!</definedName>
    <definedName name="das" localSheetId="0">#REF!</definedName>
    <definedName name="das">#REF!</definedName>
    <definedName name="FundsRemaining" localSheetId="0">INDEX(#REF!,ROWS(#REF!),1)</definedName>
    <definedName name="FundsRemaining">INDEX(#REF!,ROWS(#REF!),1)</definedName>
    <definedName name="FundsRemainingLabel" localSheetId="0">#REF!</definedName>
    <definedName name="FundsRemainingLabel">#REF!</definedName>
    <definedName name="FundsUsed" localSheetId="0">#REF!</definedName>
    <definedName name="FundsUsed">#REF!</definedName>
    <definedName name="FundsUsedLabel" localSheetId="0">#REF!</definedName>
    <definedName name="FundsUsedLabel">#REF!</definedName>
    <definedName name="S" localSheetId="0">INDEX(#REF!,ROWS(#REF!),1)</definedName>
    <definedName name="S">INDEX(#REF!,ROWS(#REF!),1)</definedName>
    <definedName name="_xlnm.Print_Titles" localSheetId="0">'LI 2026'!$1:$6</definedName>
  </definedNames>
  <calcPr calcId="145621"/>
</workbook>
</file>

<file path=xl/calcChain.xml><?xml version="1.0" encoding="utf-8"?>
<calcChain xmlns="http://schemas.openxmlformats.org/spreadsheetml/2006/main">
  <c r="C132" i="1" l="1"/>
  <c r="C151" i="1"/>
  <c r="E132" i="1"/>
  <c r="F132" i="1"/>
  <c r="G132" i="1"/>
  <c r="H132" i="1"/>
  <c r="I132" i="1"/>
  <c r="J132" i="1"/>
  <c r="K132" i="1"/>
  <c r="L132" i="1"/>
  <c r="M132" i="1"/>
  <c r="N132" i="1"/>
  <c r="O132" i="1"/>
  <c r="D132" i="1"/>
  <c r="C31" i="1" l="1"/>
  <c r="E27" i="1"/>
  <c r="F27" i="1"/>
  <c r="G27" i="1"/>
  <c r="H27" i="1"/>
  <c r="I27" i="1"/>
  <c r="J27" i="1"/>
  <c r="K27" i="1"/>
  <c r="L27" i="1"/>
  <c r="M27" i="1"/>
  <c r="N27" i="1"/>
  <c r="O27" i="1"/>
  <c r="D27" i="1"/>
  <c r="C42" i="1"/>
  <c r="E42" i="1"/>
  <c r="F42" i="1"/>
  <c r="G42" i="1"/>
  <c r="H42" i="1"/>
  <c r="I42" i="1"/>
  <c r="J42" i="1"/>
  <c r="K42" i="1"/>
  <c r="L42" i="1"/>
  <c r="M42" i="1"/>
  <c r="N42" i="1"/>
  <c r="O42" i="1"/>
  <c r="D42" i="1"/>
  <c r="C43" i="1"/>
  <c r="E43" i="1"/>
  <c r="F43" i="1"/>
  <c r="G43" i="1"/>
  <c r="H43" i="1"/>
  <c r="I43" i="1"/>
  <c r="J43" i="1"/>
  <c r="K43" i="1"/>
  <c r="L43" i="1"/>
  <c r="M43" i="1"/>
  <c r="N43" i="1"/>
  <c r="O43" i="1"/>
  <c r="D43" i="1"/>
  <c r="C44" i="1"/>
  <c r="C71" i="1"/>
  <c r="E67" i="1"/>
  <c r="F67" i="1"/>
  <c r="G67" i="1"/>
  <c r="H67" i="1"/>
  <c r="I67" i="1"/>
  <c r="J67" i="1"/>
  <c r="K67" i="1"/>
  <c r="L67" i="1"/>
  <c r="M67" i="1"/>
  <c r="N67" i="1"/>
  <c r="O67" i="1"/>
  <c r="D67" i="1"/>
  <c r="C89" i="1"/>
  <c r="C88" i="1"/>
  <c r="C87" i="1"/>
  <c r="C86" i="1"/>
  <c r="E86" i="1"/>
  <c r="F86" i="1"/>
  <c r="G86" i="1"/>
  <c r="H86" i="1"/>
  <c r="I86" i="1"/>
  <c r="J86" i="1"/>
  <c r="K86" i="1"/>
  <c r="L86" i="1"/>
  <c r="M86" i="1"/>
  <c r="N86" i="1"/>
  <c r="O86" i="1"/>
  <c r="D86" i="1"/>
  <c r="C85" i="1"/>
  <c r="O65" i="1" l="1"/>
  <c r="N65" i="1"/>
  <c r="M65" i="1"/>
  <c r="L65" i="1"/>
  <c r="K65" i="1"/>
  <c r="J65" i="1"/>
  <c r="I65" i="1"/>
  <c r="H65" i="1"/>
  <c r="G65" i="1"/>
  <c r="F65" i="1"/>
  <c r="E65" i="1"/>
  <c r="D65" i="1"/>
  <c r="C66" i="1"/>
  <c r="C65" i="1" s="1"/>
  <c r="C49" i="1"/>
  <c r="C48" i="1" s="1"/>
  <c r="D48" i="1"/>
  <c r="E48" i="1"/>
  <c r="F48" i="1"/>
  <c r="G48" i="1"/>
  <c r="H48" i="1"/>
  <c r="I48" i="1"/>
  <c r="J48" i="1"/>
  <c r="K48" i="1"/>
  <c r="L48" i="1"/>
  <c r="M48" i="1"/>
  <c r="N48" i="1"/>
  <c r="O48" i="1"/>
  <c r="E16" i="1"/>
  <c r="F16" i="1"/>
  <c r="G16" i="1"/>
  <c r="H16" i="1"/>
  <c r="I16" i="1"/>
  <c r="J16" i="1"/>
  <c r="K16" i="1"/>
  <c r="L16" i="1"/>
  <c r="M16" i="1"/>
  <c r="N16" i="1"/>
  <c r="O16" i="1"/>
  <c r="D16" i="1"/>
  <c r="C20" i="1"/>
  <c r="D14" i="1"/>
  <c r="E14" i="1"/>
  <c r="F14" i="1"/>
  <c r="G14" i="1"/>
  <c r="H14" i="1"/>
  <c r="I14" i="1"/>
  <c r="J14" i="1"/>
  <c r="K14" i="1"/>
  <c r="L14" i="1"/>
  <c r="M14" i="1"/>
  <c r="N14" i="1"/>
  <c r="O14" i="1"/>
  <c r="C112" i="1" l="1"/>
  <c r="E105" i="1"/>
  <c r="F105" i="1"/>
  <c r="G105" i="1"/>
  <c r="H105" i="1"/>
  <c r="I105" i="1"/>
  <c r="J105" i="1"/>
  <c r="K105" i="1"/>
  <c r="L105" i="1"/>
  <c r="M105" i="1"/>
  <c r="N105" i="1"/>
  <c r="O105" i="1"/>
  <c r="D105" i="1"/>
  <c r="C84" i="1"/>
  <c r="D22" i="1"/>
  <c r="E152" i="1"/>
  <c r="F152" i="1"/>
  <c r="G152" i="1"/>
  <c r="H152" i="1"/>
  <c r="I152" i="1"/>
  <c r="J152" i="1"/>
  <c r="K152" i="1"/>
  <c r="L152" i="1"/>
  <c r="M152" i="1"/>
  <c r="N152" i="1"/>
  <c r="O152" i="1"/>
  <c r="D152" i="1"/>
  <c r="E82" i="1"/>
  <c r="F82" i="1"/>
  <c r="G82" i="1"/>
  <c r="H82" i="1"/>
  <c r="I82" i="1"/>
  <c r="J82" i="1"/>
  <c r="K82" i="1"/>
  <c r="L82" i="1"/>
  <c r="M82" i="1"/>
  <c r="N82" i="1"/>
  <c r="O82" i="1"/>
  <c r="D82" i="1"/>
  <c r="E184" i="1" l="1"/>
  <c r="F184" i="1"/>
  <c r="G184" i="1"/>
  <c r="H184" i="1"/>
  <c r="I184" i="1"/>
  <c r="J184" i="1"/>
  <c r="K184" i="1"/>
  <c r="L184" i="1"/>
  <c r="M184" i="1"/>
  <c r="N184" i="1"/>
  <c r="O184" i="1"/>
  <c r="D184" i="1"/>
  <c r="C90" i="1"/>
  <c r="E51" i="1"/>
  <c r="F51" i="1"/>
  <c r="G51" i="1"/>
  <c r="H51" i="1"/>
  <c r="I51" i="1"/>
  <c r="J51" i="1"/>
  <c r="K51" i="1"/>
  <c r="L51" i="1"/>
  <c r="M51" i="1"/>
  <c r="N51" i="1"/>
  <c r="O51" i="1"/>
  <c r="D51" i="1"/>
  <c r="C19" i="1"/>
  <c r="C140" i="1" l="1"/>
  <c r="E22" i="1" l="1"/>
  <c r="F22" i="1"/>
  <c r="G22" i="1"/>
  <c r="H22" i="1"/>
  <c r="I22" i="1"/>
  <c r="J22" i="1"/>
  <c r="K22" i="1"/>
  <c r="L22" i="1"/>
  <c r="M22" i="1"/>
  <c r="N22" i="1"/>
  <c r="O22" i="1"/>
  <c r="C24" i="1"/>
  <c r="C133" i="1"/>
  <c r="C160" i="1"/>
  <c r="C135" i="1"/>
  <c r="C136" i="1"/>
  <c r="C137" i="1"/>
  <c r="C138" i="1"/>
  <c r="C139" i="1"/>
  <c r="C141" i="1"/>
  <c r="C142" i="1"/>
  <c r="C143" i="1"/>
  <c r="C144" i="1"/>
  <c r="C145" i="1"/>
  <c r="C146" i="1"/>
  <c r="C147" i="1"/>
  <c r="C148" i="1"/>
  <c r="C155" i="1"/>
  <c r="C161" i="1"/>
  <c r="C185" i="1"/>
  <c r="C184" i="1" s="1"/>
  <c r="C183" i="1"/>
  <c r="C182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C179" i="1"/>
  <c r="C178" i="1"/>
  <c r="C177" i="1"/>
  <c r="C176" i="1"/>
  <c r="C175" i="1"/>
  <c r="C174" i="1"/>
  <c r="C173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C170" i="1"/>
  <c r="C169" i="1"/>
  <c r="C168" i="1"/>
  <c r="C167" i="1"/>
  <c r="C166" i="1"/>
  <c r="C165" i="1"/>
  <c r="C164" i="1"/>
  <c r="C163" i="1"/>
  <c r="C162" i="1"/>
  <c r="C159" i="1"/>
  <c r="C158" i="1"/>
  <c r="C157" i="1"/>
  <c r="C156" i="1"/>
  <c r="C154" i="1"/>
  <c r="C153" i="1"/>
  <c r="C150" i="1"/>
  <c r="C149" i="1"/>
  <c r="C134" i="1"/>
  <c r="C131" i="1"/>
  <c r="C130" i="1"/>
  <c r="C129" i="1"/>
  <c r="C128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C126" i="1"/>
  <c r="C125" i="1"/>
  <c r="C124" i="1"/>
  <c r="C123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C121" i="1"/>
  <c r="C120" i="1"/>
  <c r="C119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C117" i="1"/>
  <c r="C116" i="1"/>
  <c r="C115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C111" i="1"/>
  <c r="C110" i="1"/>
  <c r="C109" i="1"/>
  <c r="C108" i="1"/>
  <c r="C107" i="1"/>
  <c r="C106" i="1"/>
  <c r="C93" i="1"/>
  <c r="O93" i="1"/>
  <c r="N93" i="1"/>
  <c r="M93" i="1"/>
  <c r="L93" i="1"/>
  <c r="K93" i="1"/>
  <c r="J93" i="1"/>
  <c r="I93" i="1"/>
  <c r="H93" i="1"/>
  <c r="G93" i="1"/>
  <c r="F93" i="1"/>
  <c r="E93" i="1"/>
  <c r="D93" i="1"/>
  <c r="C83" i="1"/>
  <c r="C77" i="1"/>
  <c r="C76" i="1"/>
  <c r="O75" i="1"/>
  <c r="O74" i="1" s="1"/>
  <c r="N75" i="1"/>
  <c r="N74" i="1" s="1"/>
  <c r="M75" i="1"/>
  <c r="M74" i="1" s="1"/>
  <c r="L75" i="1"/>
  <c r="L74" i="1" s="1"/>
  <c r="K75" i="1"/>
  <c r="K74" i="1" s="1"/>
  <c r="J75" i="1"/>
  <c r="J74" i="1" s="1"/>
  <c r="I75" i="1"/>
  <c r="I74" i="1" s="1"/>
  <c r="H75" i="1"/>
  <c r="H74" i="1" s="1"/>
  <c r="G75" i="1"/>
  <c r="G74" i="1" s="1"/>
  <c r="F75" i="1"/>
  <c r="F74" i="1" s="1"/>
  <c r="E75" i="1"/>
  <c r="D75" i="1"/>
  <c r="D74" i="1" s="1"/>
  <c r="C70" i="1"/>
  <c r="C69" i="1"/>
  <c r="C68" i="1"/>
  <c r="C67" i="1" s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30" i="1"/>
  <c r="C29" i="1"/>
  <c r="C28" i="1"/>
  <c r="C27" i="1" s="1"/>
  <c r="C26" i="1"/>
  <c r="C25" i="1" s="1"/>
  <c r="O25" i="1"/>
  <c r="N25" i="1"/>
  <c r="M25" i="1"/>
  <c r="L25" i="1"/>
  <c r="K25" i="1"/>
  <c r="J25" i="1"/>
  <c r="I25" i="1"/>
  <c r="H25" i="1"/>
  <c r="G25" i="1"/>
  <c r="F25" i="1"/>
  <c r="E25" i="1"/>
  <c r="D25" i="1"/>
  <c r="C23" i="1"/>
  <c r="C18" i="1"/>
  <c r="C17" i="1"/>
  <c r="C15" i="1"/>
  <c r="C14" i="1" s="1"/>
  <c r="C13" i="1"/>
  <c r="C12" i="1"/>
  <c r="C11" i="1"/>
  <c r="C10" i="1"/>
  <c r="O9" i="1"/>
  <c r="N9" i="1"/>
  <c r="M9" i="1"/>
  <c r="L9" i="1"/>
  <c r="K9" i="1"/>
  <c r="J9" i="1"/>
  <c r="I9" i="1"/>
  <c r="H9" i="1"/>
  <c r="G9" i="1"/>
  <c r="F9" i="1"/>
  <c r="E9" i="1"/>
  <c r="D9" i="1"/>
  <c r="C152" i="1" l="1"/>
  <c r="C16" i="1"/>
  <c r="C82" i="1"/>
  <c r="I113" i="1"/>
  <c r="I104" i="1" s="1"/>
  <c r="E113" i="1"/>
  <c r="E104" i="1" s="1"/>
  <c r="M113" i="1"/>
  <c r="M104" i="1" s="1"/>
  <c r="C105" i="1"/>
  <c r="H113" i="1"/>
  <c r="H104" i="1" s="1"/>
  <c r="K113" i="1"/>
  <c r="K104" i="1" s="1"/>
  <c r="J113" i="1"/>
  <c r="J104" i="1" s="1"/>
  <c r="D113" i="1"/>
  <c r="L113" i="1"/>
  <c r="L104" i="1" s="1"/>
  <c r="F113" i="1"/>
  <c r="F104" i="1" s="1"/>
  <c r="N113" i="1"/>
  <c r="G113" i="1"/>
  <c r="G104" i="1" s="1"/>
  <c r="O113" i="1"/>
  <c r="O104" i="1" s="1"/>
  <c r="C22" i="1"/>
  <c r="C51" i="1"/>
  <c r="E47" i="1"/>
  <c r="J47" i="1"/>
  <c r="N47" i="1"/>
  <c r="F47" i="1"/>
  <c r="M47" i="1"/>
  <c r="C114" i="1"/>
  <c r="K81" i="1"/>
  <c r="C75" i="1"/>
  <c r="C74" i="1" s="1"/>
  <c r="G81" i="1"/>
  <c r="O81" i="1"/>
  <c r="L81" i="1"/>
  <c r="H47" i="1"/>
  <c r="H81" i="1"/>
  <c r="C172" i="1"/>
  <c r="C118" i="1"/>
  <c r="C181" i="1"/>
  <c r="C127" i="1"/>
  <c r="C122" i="1"/>
  <c r="J81" i="1"/>
  <c r="M81" i="1"/>
  <c r="F81" i="1"/>
  <c r="N81" i="1"/>
  <c r="I81" i="1"/>
  <c r="D81" i="1"/>
  <c r="E74" i="1"/>
  <c r="I47" i="1"/>
  <c r="K47" i="1"/>
  <c r="L47" i="1"/>
  <c r="D47" i="1"/>
  <c r="O47" i="1"/>
  <c r="G47" i="1"/>
  <c r="F8" i="1"/>
  <c r="N8" i="1"/>
  <c r="O8" i="1"/>
  <c r="G8" i="1"/>
  <c r="J8" i="1"/>
  <c r="H8" i="1"/>
  <c r="C9" i="1"/>
  <c r="M8" i="1"/>
  <c r="L8" i="1"/>
  <c r="I8" i="1"/>
  <c r="K8" i="1"/>
  <c r="D8" i="1"/>
  <c r="E8" i="1"/>
  <c r="E81" i="1"/>
  <c r="C47" i="1" l="1"/>
  <c r="C113" i="1"/>
  <c r="C104" i="1" s="1"/>
  <c r="C81" i="1"/>
  <c r="O7" i="1"/>
  <c r="C8" i="1"/>
  <c r="N104" i="1"/>
  <c r="N7" i="1" s="1"/>
  <c r="H7" i="1"/>
  <c r="L7" i="1"/>
  <c r="M7" i="1"/>
  <c r="G7" i="1"/>
  <c r="J7" i="1"/>
  <c r="I7" i="1"/>
  <c r="F7" i="1"/>
  <c r="E7" i="1"/>
  <c r="D104" i="1"/>
  <c r="K7" i="1"/>
  <c r="C7" i="1" l="1"/>
  <c r="D7" i="1"/>
</calcChain>
</file>

<file path=xl/sharedStrings.xml><?xml version="1.0" encoding="utf-8"?>
<sst xmlns="http://schemas.openxmlformats.org/spreadsheetml/2006/main" count="184" uniqueCount="173">
  <si>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</si>
  <si>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</si>
  <si>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</si>
  <si>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</si>
  <si>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</si>
  <si>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</si>
  <si>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</si>
  <si>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</si>
  <si>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</si>
  <si>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</si>
  <si>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</si>
  <si>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</si>
  <si>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Anual</t>
  </si>
  <si>
    <t>Total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</si>
  <si>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</si>
  <si>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</si>
  <si>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</si>
  <si>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</si>
  <si>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</si>
  <si>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</si>
  <si>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</si>
  <si>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</si>
  <si>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Recargos</t>
  </si>
  <si>
    <t>Gastos de ejecución</t>
  </si>
  <si>
    <t>Otros impuestos</t>
  </si>
  <si>
    <t>Impuestos no comprendidos en la ley de Ingresos vigente, causados en ejercicios fiscales anteriores pendientes de liquidación o pago</t>
  </si>
  <si>
    <t>Cuotas y aportaciones de seguridad social</t>
  </si>
  <si>
    <t>Aportaciones para fondos de vivienda</t>
  </si>
  <si>
    <t>Cuotas para la seguridad social</t>
  </si>
  <si>
    <t>Cuotas de ahorro para el retiro</t>
  </si>
  <si>
    <t>Otras cuotas y aportaciones para la seguridad social</t>
  </si>
  <si>
    <t>Accesorios de cuotas y aportaciones de seguridad social</t>
  </si>
  <si>
    <t>Contribuciones de mejoras</t>
  </si>
  <si>
    <t>Contribuciones de mejoras por obras públicas</t>
  </si>
  <si>
    <t>Contribuciones de mejoras no comprendidas en la ley de ingresos vigente, causadas en ejercicios fiscales anteriores pendientes de liquidación o pago</t>
  </si>
  <si>
    <t>Derechos</t>
  </si>
  <si>
    <t>Derechos por el uso, goce, aprovechamiento o explotación de bienes de dominio público</t>
  </si>
  <si>
    <t>Derechos a los hidrocarburos (derogado)</t>
  </si>
  <si>
    <t>Derechos por prestación de servicios</t>
  </si>
  <si>
    <t>Otros derechos</t>
  </si>
  <si>
    <t>Accesorios de derechos</t>
  </si>
  <si>
    <t>Derechos no comprendidos en la ley de ingresos vigente, causados en ejercicios fiscales anteriores pendientes de liquidación o pago</t>
  </si>
  <si>
    <t>Productos</t>
  </si>
  <si>
    <t>Rendimientos financieros</t>
  </si>
  <si>
    <t>Productos de capital (Derogado)</t>
  </si>
  <si>
    <t>Productos no comprendidos en la ley de ingresos vigente, causados en ejercicios fiscales anteriores pendientes de liquidación o pago</t>
  </si>
  <si>
    <t>Aprovechamientos</t>
  </si>
  <si>
    <t>Aprovechamientos patrimoniales</t>
  </si>
  <si>
    <t>Accesorios de aprovechamientos</t>
  </si>
  <si>
    <t>Aprovechamientos no comprendidos en la ley de ingresos vigente, causados en ejercicios fiscales anteriores pendientes de liquidación o pago</t>
  </si>
  <si>
    <t>Ingresos por venta de bienes, prestación de servicios y otros ingresos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</si>
  <si>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</si>
  <si>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</si>
  <si>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</si>
  <si>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</si>
  <si>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</si>
  <si>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</si>
  <si>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</si>
  <si>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</si>
  <si>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Otros ingresos</t>
  </si>
  <si>
    <t>Participaciones, aportaciones, convenios, incentivos derivados de la colaboración fiscal y fondos distintos de aportaciones</t>
  </si>
  <si>
    <t>Participaciones</t>
  </si>
  <si>
    <t>Fondo General de Participaciones</t>
  </si>
  <si>
    <t>Fondo de Fomento Municipal</t>
  </si>
  <si>
    <t>Fondo de Fiscalización y Recaudación</t>
  </si>
  <si>
    <t>Impuesto Especial sobre Producción y Servicios</t>
  </si>
  <si>
    <t>Fondo de Compensación del ISAN</t>
  </si>
  <si>
    <t>Fondo de Compensación de REPECOS e Intermedios</t>
  </si>
  <si>
    <t>Participaciones de Gasolina y Diesel</t>
  </si>
  <si>
    <t>Fondo de Impuesto Sobre la Renta</t>
  </si>
  <si>
    <t>Aportaciones</t>
  </si>
  <si>
    <t>Fondo de Aportaciones para la Nómina Educativa y Gasto Operativo</t>
  </si>
  <si>
    <t>Servicios personales</t>
  </si>
  <si>
    <t>Gasto de operación</t>
  </si>
  <si>
    <t>Fondo de Aportaciones para los Servicios de Salud</t>
  </si>
  <si>
    <t>Fondo de Aportaciones para la Infraestructura Social</t>
  </si>
  <si>
    <t>Estatal</t>
  </si>
  <si>
    <t>Municipal</t>
  </si>
  <si>
    <t>Fondo de Aportaciones para el Fortalecimiento de los Municipios</t>
  </si>
  <si>
    <t>Fondo de Aportaciones Múltiples</t>
  </si>
  <si>
    <t>Asistencia social</t>
  </si>
  <si>
    <t>Infraestructura educativa básica</t>
  </si>
  <si>
    <t>Infraestructura educativa media superior</t>
  </si>
  <si>
    <t>Infraestructura educativa superior</t>
  </si>
  <si>
    <t>Fondo de Aportaciones para la Educación Tecnológica y de Adultos</t>
  </si>
  <si>
    <t>Educación tecnológica</t>
  </si>
  <si>
    <t>Educación de adultos</t>
  </si>
  <si>
    <t>Fondo de Aportaciones para la Seguridad Pública</t>
  </si>
  <si>
    <t>Fondo de Aportaciones para el Fortalecimiento de las Entidades Federativas</t>
  </si>
  <si>
    <t>Convenios</t>
  </si>
  <si>
    <t>Ramo 04 Gobernación</t>
  </si>
  <si>
    <t>Ramo 08 Agricultura y Desarrollo Rural</t>
  </si>
  <si>
    <t>Ramo 11 Educación Pública</t>
  </si>
  <si>
    <t>Ramo 12 Salud</t>
  </si>
  <si>
    <t>Ramo 15 Desarrollo Agrario, Territorial y Urbano</t>
  </si>
  <si>
    <t>Ramo 16 Medio Ambiente y Recursos Naturales</t>
  </si>
  <si>
    <t>Ramo 23 Provisiones Salariales y Económicas</t>
  </si>
  <si>
    <t>Ramo 47 Entidades no Sectorizadas</t>
  </si>
  <si>
    <t>Ramo 48 Cultura</t>
  </si>
  <si>
    <t>Incentivos derivados de la colaboración fiscal</t>
  </si>
  <si>
    <t>Impuesto Sobre Tenencia o Uso de Vehículos</t>
  </si>
  <si>
    <t>Impuesto Sobre Automóviles Nuevos</t>
  </si>
  <si>
    <t>Impuesto Sobre la Renta</t>
  </si>
  <si>
    <t>Impuesto al Valor Agregado</t>
  </si>
  <si>
    <t>Multas Administrativas Federales No Fiscales</t>
  </si>
  <si>
    <t>Honorarios por Requerimientos</t>
  </si>
  <si>
    <t>Incentivos de Vigilancia de Obligaciones</t>
  </si>
  <si>
    <t>Incentivos de Fiscalización Concurrente</t>
  </si>
  <si>
    <t>Incentivos de Cobro de Créditos Fiscales</t>
  </si>
  <si>
    <t>Incentivos por el Uso de Medios Electrónicos de Pago</t>
  </si>
  <si>
    <t>Fondos distintos de aportaciones</t>
  </si>
  <si>
    <t>Transferencias, asignaciones, subsidios y subvenciones, y pensiones y jubilaciones</t>
  </si>
  <si>
    <t>Transferencias y asignaciones</t>
  </si>
  <si>
    <t>Transferencias al resto del sector público (Derogado)</t>
  </si>
  <si>
    <t>Subsidios y subvenciones</t>
  </si>
  <si>
    <t>Ayudas sociales (Derogado)</t>
  </si>
  <si>
    <t>Pensiones y jubilaciones</t>
  </si>
  <si>
    <t>Transferencias a Fideicomisos, Mandatos y Análogos (Derogado)</t>
  </si>
  <si>
    <t>Transferencias del fondo mexicano del petróleo para la estabilización y el desarrollo</t>
  </si>
  <si>
    <t>Ingresos derivados de financiamientos</t>
  </si>
  <si>
    <t>Endeudamiento interno</t>
  </si>
  <si>
    <t>Endeudamiento externo</t>
  </si>
  <si>
    <t>Financiamiento interno</t>
  </si>
  <si>
    <t>Financiamientos</t>
  </si>
  <si>
    <t>Ramo 06 Hacienda y Crédito Público</t>
  </si>
  <si>
    <t>Ramo 09 Comunicaciones y Transportes</t>
  </si>
  <si>
    <t>Ramo 10 Economía</t>
  </si>
  <si>
    <t>Ramo 18 Energía</t>
  </si>
  <si>
    <t>Ramo 20 Bienestar</t>
  </si>
  <si>
    <t>Ramo 21 Turismo</t>
  </si>
  <si>
    <t>Ramo 36 Seguridad y Protección Ciudadana</t>
  </si>
  <si>
    <t>Ramo 38 Consejo Nacional de Ciencia y Tecnología</t>
  </si>
  <si>
    <t>Del impuesto sobre libre ejercicio de profesiones</t>
  </si>
  <si>
    <t>Del impuesto cedular por la enajenación de bienes inmuebles</t>
  </si>
  <si>
    <t>Del impuesto a las erogaciones en juegos y concursos</t>
  </si>
  <si>
    <t>Del impuesto a casas de empeño</t>
  </si>
  <si>
    <t>Del impuesto al hospedaje</t>
  </si>
  <si>
    <t>Del impuesto sobre nóminas</t>
  </si>
  <si>
    <t>Del impuesto adicional para el fomento al empleo</t>
  </si>
  <si>
    <t>Del impuesto sobre la extracción de materiales del suelo y subsuelo</t>
  </si>
  <si>
    <t>Del impuesto sobre uso o tenencia vehicular</t>
  </si>
  <si>
    <t>Ramo 14 Trabajo y Previsión Social</t>
  </si>
  <si>
    <t>Por la Expedición de Permisos de Pesca Deportiva y Recreativa</t>
  </si>
  <si>
    <t>Otros Aprovechamientos</t>
  </si>
  <si>
    <t>Del Impuesto Sobre Adquisición de Vehículos de Motor Usados entre Particulares</t>
  </si>
  <si>
    <t xml:space="preserve">Del Impuesto a la Venta Final de Bebidas con Contenido Alcohólico en Envase Cerrado </t>
  </si>
  <si>
    <t>Del impuesto Sobre las Erogaciones por Participar en Actividades con Animales Cetáceos</t>
  </si>
  <si>
    <t>Sanciones</t>
  </si>
  <si>
    <t xml:space="preserve">Indemnizaciones </t>
  </si>
  <si>
    <t>De las Contribuciones de Mejora de Zonas Prioritarias de Gestión Turística Sustentable</t>
  </si>
  <si>
    <t>De la Secretaría de Finanzas y Planeación</t>
  </si>
  <si>
    <t>De la Secretaría de Gobierno</t>
  </si>
  <si>
    <t>De la Secretaría de Desarrollo Territorial Urbano Sustentable</t>
  </si>
  <si>
    <t>De la Secretaría de Obras Públicas</t>
  </si>
  <si>
    <t>De la Secretaría de Ecología y Medio Ambiente</t>
  </si>
  <si>
    <t>De la Secretaría de Desarrollo Agropecuario, Rural y Pesca</t>
  </si>
  <si>
    <t>De la Secretaría de Educación</t>
  </si>
  <si>
    <t>De la Secretaría de Salud</t>
  </si>
  <si>
    <t>De la Secretaría Anticorrupción y Buen Gobierno</t>
  </si>
  <si>
    <t>De la Secretaría de Seguridad Ciudadana</t>
  </si>
  <si>
    <t>De la Secretaría de las Mujeres</t>
  </si>
  <si>
    <t>De la Consejería Jurídica del Poder Ejecutivo</t>
  </si>
  <si>
    <t>De los Derechos de las Unidades de Transparencia, Acceso a la Información Pública y Protección de Datos Personales</t>
  </si>
  <si>
    <t>Otros Derechos</t>
  </si>
  <si>
    <t>Otros Diversos</t>
  </si>
  <si>
    <t>Multas e Indemnizaciones no Fiscales</t>
  </si>
  <si>
    <t xml:space="preserve">Fondo de Estabilización de los Ingresos de las Entidades Federativas </t>
  </si>
  <si>
    <t>Ramo 54 Mujeres</t>
  </si>
  <si>
    <t>Derechos de la Zona Federal Marítimo Terrestre</t>
  </si>
  <si>
    <t>Derechos por Inspección y Vigilancia 5% al Millar</t>
  </si>
  <si>
    <t>Incentivos de ISR de Enajenación de Bienes Inmuebles</t>
  </si>
  <si>
    <t>Comercio Exterior</t>
  </si>
  <si>
    <t>GOBIERNO DEL ESTADO LIBRE Y SOBERANO DE QUINTANA ROO     CALENDARIO LEY DE INGRESOS DEL EJERCICIO FISCAL 2026 (en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</si>
</sst>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2"/>
      <color theme="0"/>
      <name val="Arial Narrow"/>
      <family val="2"/>
    </font>
    <font>
      <sz val="11"/>
      <color theme="0"/>
      <name val="Arial"/>
      <family val="2"/>
    </font>
    <font>
      <b/>
      <sz val="11"/>
      <color theme="0"/>
      <name val="Arial Narrow"/>
      <family val="2"/>
    </font>
    <font>
      <sz val="12"/>
      <color theme="4" tint="-0.499984740745262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48"/>
      <color theme="2"/>
      <name val="Cambria"/>
      <family val="2"/>
      <scheme val="major"/>
    </font>
    <font>
      <b/>
      <sz val="11"/>
      <color rgb="FFFF0000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theme="6" tint="-0.49998474074526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42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rgb="FF00B0F0"/>
      </bottom>
      <diagonal/>
    </border>
    <border>
      <left/>
      <right/>
      <top/>
      <bottom style="hair">
        <color rgb="FF00B0F0"/>
      </bottom>
      <diagonal/>
    </border>
    <border>
      <left style="medium">
        <color indexed="64"/>
      </left>
      <right/>
      <top style="hair">
        <color rgb="FF00B0F0"/>
      </top>
      <bottom style="hair">
        <color rgb="FF00B0F0"/>
      </bottom>
      <diagonal/>
    </border>
    <border>
      <left/>
      <right/>
      <top style="hair">
        <color rgb="FF00B0F0"/>
      </top>
      <bottom style="hair">
        <color rgb="FF00B0F0"/>
      </bottom>
      <diagonal/>
    </border>
    <border>
      <left style="medium">
        <color indexed="64"/>
      </left>
      <right/>
      <top style="hair">
        <color rgb="FF00B0F0"/>
      </top>
      <bottom/>
      <diagonal/>
    </border>
    <border>
      <left/>
      <right/>
      <top style="hair">
        <color rgb="FF00B0F0"/>
      </top>
      <bottom/>
      <diagonal/>
    </border>
    <border>
      <left style="medium">
        <color indexed="64"/>
      </left>
      <right/>
      <top style="hair">
        <color rgb="FF00B0F0"/>
      </top>
      <bottom style="medium">
        <color indexed="64"/>
      </bottom>
      <diagonal/>
    </border>
    <border>
      <left/>
      <right/>
      <top style="hair">
        <color rgb="FF00B0F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rgb="FF00B0F0"/>
      </bottom>
      <diagonal/>
    </border>
    <border>
      <left style="medium">
        <color indexed="64"/>
      </left>
      <right style="medium">
        <color indexed="64"/>
      </right>
      <top style="hair">
        <color rgb="FF00B0F0"/>
      </top>
      <bottom style="hair">
        <color rgb="FF00B0F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rgb="FF00B0F0"/>
      </top>
      <bottom/>
      <diagonal/>
    </border>
    <border>
      <left style="medium">
        <color indexed="64"/>
      </left>
      <right style="medium">
        <color indexed="64"/>
      </right>
      <top style="hair">
        <color rgb="FF00B0F0"/>
      </top>
      <bottom style="medium">
        <color indexed="64"/>
      </bottom>
      <diagonal/>
    </border>
    <border>
      <left/>
      <right style="medium">
        <color indexed="64"/>
      </right>
      <top/>
      <bottom style="hair">
        <color rgb="FF00B0F0"/>
      </bottom>
      <diagonal/>
    </border>
    <border>
      <left/>
      <right style="medium">
        <color indexed="64"/>
      </right>
      <top style="hair">
        <color rgb="FF00B0F0"/>
      </top>
      <bottom style="hair">
        <color rgb="FF00B0F0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hair">
        <color rgb="FF00B0F0"/>
      </top>
      <bottom/>
      <diagonal/>
    </border>
    <border>
      <left/>
      <right style="medium">
        <color indexed="64"/>
      </right>
      <top style="hair">
        <color rgb="FF00B0F0"/>
      </top>
      <bottom style="medium">
        <color indexed="64"/>
      </bottom>
      <diagonal/>
    </border>
  </borders>
  <cellStyleXfs count="3">
    <xf numFmtId="0" fontId="0" fillId="0" borderId="0"/>
    <xf numFmtId="0" fontId="5" fillId="0" borderId="0">
      <alignment vertical="center"/>
    </xf>
    <xf numFmtId="0" fontId="10" fillId="5" borderId="0" applyNumberFormat="0" applyProtection="0">
      <alignment vertical="center"/>
    </xf>
  </cellStyleXfs>
  <cellXfs count="77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 wrapText="1"/>
    </xf>
    <xf numFmtId="3" fontId="3" fillId="2" borderId="5" xfId="0" applyNumberFormat="1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3" fontId="4" fillId="2" borderId="2" xfId="0" applyNumberFormat="1" applyFont="1" applyFill="1" applyBorder="1" applyAlignment="1">
      <alignment vertical="center"/>
    </xf>
    <xf numFmtId="3" fontId="4" fillId="2" borderId="3" xfId="0" applyNumberFormat="1" applyFont="1" applyFill="1" applyBorder="1" applyAlignment="1">
      <alignment vertical="center"/>
    </xf>
    <xf numFmtId="3" fontId="6" fillId="3" borderId="6" xfId="1" applyNumberFormat="1" applyFont="1" applyFill="1" applyBorder="1" applyAlignment="1">
      <alignment vertical="center" wrapText="1"/>
    </xf>
    <xf numFmtId="3" fontId="6" fillId="3" borderId="7" xfId="1" applyNumberFormat="1" applyFont="1" applyFill="1" applyBorder="1" applyAlignment="1">
      <alignment vertical="center" wrapText="1"/>
    </xf>
    <xf numFmtId="3" fontId="6" fillId="0" borderId="0" xfId="1" applyNumberFormat="1" applyFont="1" applyAlignment="1">
      <alignment vertical="center" wrapText="1"/>
    </xf>
    <xf numFmtId="3" fontId="6" fillId="4" borderId="8" xfId="1" applyNumberFormat="1" applyFont="1" applyFill="1" applyBorder="1" applyAlignment="1">
      <alignment horizontal="left" vertical="center" wrapText="1"/>
    </xf>
    <xf numFmtId="3" fontId="6" fillId="4" borderId="9" xfId="1" applyNumberFormat="1" applyFont="1" applyFill="1" applyBorder="1">
      <alignment vertical="center"/>
    </xf>
    <xf numFmtId="3" fontId="6" fillId="0" borderId="0" xfId="1" applyNumberFormat="1" applyFont="1">
      <alignment vertical="center"/>
    </xf>
    <xf numFmtId="3" fontId="7" fillId="0" borderId="8" xfId="0" applyNumberFormat="1" applyFont="1" applyBorder="1" applyAlignment="1">
      <alignment horizontal="left" vertical="center" wrapText="1" indent="1"/>
    </xf>
    <xf numFmtId="3" fontId="8" fillId="0" borderId="9" xfId="0" applyNumberFormat="1" applyFont="1" applyBorder="1" applyAlignment="1">
      <alignment vertical="center"/>
    </xf>
    <xf numFmtId="3" fontId="8" fillId="0" borderId="0" xfId="0" applyNumberFormat="1" applyFont="1" applyAlignment="1">
      <alignment vertical="center"/>
    </xf>
    <xf numFmtId="0" fontId="8" fillId="0" borderId="8" xfId="0" applyFont="1" applyBorder="1" applyAlignment="1">
      <alignment horizontal="left" vertical="center" indent="1"/>
    </xf>
    <xf numFmtId="3" fontId="8" fillId="0" borderId="9" xfId="0" applyNumberFormat="1" applyFont="1" applyBorder="1" applyAlignment="1">
      <alignment horizontal="right" vertical="center" wrapText="1"/>
    </xf>
    <xf numFmtId="3" fontId="7" fillId="0" borderId="8" xfId="0" applyNumberFormat="1" applyFont="1" applyBorder="1" applyAlignment="1">
      <alignment vertical="center" wrapText="1"/>
    </xf>
    <xf numFmtId="3" fontId="7" fillId="0" borderId="9" xfId="0" applyNumberFormat="1" applyFont="1" applyBorder="1" applyAlignment="1">
      <alignment vertical="center"/>
    </xf>
    <xf numFmtId="3" fontId="7" fillId="0" borderId="0" xfId="0" applyNumberFormat="1" applyFont="1" applyAlignment="1">
      <alignment vertical="center"/>
    </xf>
    <xf numFmtId="3" fontId="6" fillId="3" borderId="8" xfId="1" applyNumberFormat="1" applyFont="1" applyFill="1" applyBorder="1" applyAlignment="1">
      <alignment vertical="center" wrapText="1"/>
    </xf>
    <xf numFmtId="3" fontId="6" fillId="3" borderId="9" xfId="1" applyNumberFormat="1" applyFont="1" applyFill="1" applyBorder="1">
      <alignment vertical="center"/>
    </xf>
    <xf numFmtId="3" fontId="6" fillId="4" borderId="10" xfId="1" applyNumberFormat="1" applyFont="1" applyFill="1" applyBorder="1" applyAlignment="1">
      <alignment horizontal="left" vertical="center" wrapText="1"/>
    </xf>
    <xf numFmtId="3" fontId="7" fillId="0" borderId="4" xfId="0" applyNumberFormat="1" applyFont="1" applyBorder="1" applyAlignment="1">
      <alignment vertical="center" wrapText="1"/>
    </xf>
    <xf numFmtId="3" fontId="6" fillId="4" borderId="11" xfId="1" applyNumberFormat="1" applyFont="1" applyFill="1" applyBorder="1">
      <alignment vertical="center"/>
    </xf>
    <xf numFmtId="3" fontId="9" fillId="0" borderId="9" xfId="0" applyNumberFormat="1" applyFont="1" applyBorder="1" applyAlignment="1">
      <alignment horizontal="right" vertical="center" wrapText="1"/>
    </xf>
    <xf numFmtId="3" fontId="9" fillId="0" borderId="0" xfId="0" applyNumberFormat="1" applyFont="1" applyAlignment="1">
      <alignment horizontal="right" vertical="center" wrapText="1"/>
    </xf>
    <xf numFmtId="0" fontId="8" fillId="0" borderId="12" xfId="0" applyFont="1" applyBorder="1" applyAlignment="1">
      <alignment horizontal="left" vertical="center" indent="1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right" vertical="center" wrapText="1"/>
    </xf>
    <xf numFmtId="0" fontId="1" fillId="0" borderId="0" xfId="0" applyFont="1" applyAlignment="1">
      <alignment wrapText="1"/>
    </xf>
    <xf numFmtId="3" fontId="6" fillId="3" borderId="14" xfId="1" applyNumberFormat="1" applyFont="1" applyFill="1" applyBorder="1" applyAlignment="1">
      <alignment vertical="center" wrapText="1"/>
    </xf>
    <xf numFmtId="3" fontId="6" fillId="4" borderId="15" xfId="1" applyNumberFormat="1" applyFont="1" applyFill="1" applyBorder="1">
      <alignment vertical="center"/>
    </xf>
    <xf numFmtId="3" fontId="8" fillId="0" borderId="15" xfId="0" applyNumberFormat="1" applyFont="1" applyBorder="1" applyAlignment="1">
      <alignment vertical="center"/>
    </xf>
    <xf numFmtId="3" fontId="7" fillId="0" borderId="15" xfId="0" applyNumberFormat="1" applyFont="1" applyBorder="1" applyAlignment="1">
      <alignment vertical="center"/>
    </xf>
    <xf numFmtId="3" fontId="6" fillId="3" borderId="15" xfId="1" applyNumberFormat="1" applyFont="1" applyFill="1" applyBorder="1">
      <alignment vertical="center"/>
    </xf>
    <xf numFmtId="3" fontId="7" fillId="0" borderId="16" xfId="0" applyNumberFormat="1" applyFont="1" applyBorder="1" applyAlignment="1">
      <alignment vertical="center"/>
    </xf>
    <xf numFmtId="3" fontId="6" fillId="4" borderId="17" xfId="1" applyNumberFormat="1" applyFont="1" applyFill="1" applyBorder="1">
      <alignment vertical="center"/>
    </xf>
    <xf numFmtId="3" fontId="9" fillId="0" borderId="15" xfId="0" applyNumberFormat="1" applyFont="1" applyBorder="1" applyAlignment="1">
      <alignment horizontal="right" vertical="center" wrapText="1"/>
    </xf>
    <xf numFmtId="3" fontId="8" fillId="0" borderId="15" xfId="0" applyNumberFormat="1" applyFont="1" applyBorder="1" applyAlignment="1">
      <alignment horizontal="right" vertical="center" wrapText="1"/>
    </xf>
    <xf numFmtId="3" fontId="8" fillId="0" borderId="18" xfId="0" applyNumberFormat="1" applyFont="1" applyBorder="1" applyAlignment="1">
      <alignment vertical="center"/>
    </xf>
    <xf numFmtId="3" fontId="4" fillId="2" borderId="5" xfId="0" applyNumberFormat="1" applyFont="1" applyFill="1" applyBorder="1" applyAlignment="1">
      <alignment vertical="center"/>
    </xf>
    <xf numFmtId="3" fontId="6" fillId="3" borderId="19" xfId="1" applyNumberFormat="1" applyFont="1" applyFill="1" applyBorder="1" applyAlignment="1">
      <alignment vertical="center" wrapText="1"/>
    </xf>
    <xf numFmtId="3" fontId="6" fillId="4" borderId="20" xfId="1" applyNumberFormat="1" applyFont="1" applyFill="1" applyBorder="1">
      <alignment vertical="center"/>
    </xf>
    <xf numFmtId="3" fontId="8" fillId="0" borderId="20" xfId="0" applyNumberFormat="1" applyFont="1" applyBorder="1" applyAlignment="1">
      <alignment vertical="center"/>
    </xf>
    <xf numFmtId="3" fontId="8" fillId="0" borderId="20" xfId="0" applyNumberFormat="1" applyFont="1" applyBorder="1" applyAlignment="1">
      <alignment horizontal="right" vertical="center" wrapText="1"/>
    </xf>
    <xf numFmtId="3" fontId="7" fillId="0" borderId="20" xfId="0" applyNumberFormat="1" applyFont="1" applyBorder="1" applyAlignment="1">
      <alignment vertical="center"/>
    </xf>
    <xf numFmtId="3" fontId="6" fillId="3" borderId="20" xfId="1" applyNumberFormat="1" applyFont="1" applyFill="1" applyBorder="1">
      <alignment vertical="center"/>
    </xf>
    <xf numFmtId="3" fontId="7" fillId="0" borderId="21" xfId="0" applyNumberFormat="1" applyFont="1" applyBorder="1" applyAlignment="1">
      <alignment vertical="center"/>
    </xf>
    <xf numFmtId="3" fontId="6" fillId="4" borderId="22" xfId="1" applyNumberFormat="1" applyFont="1" applyFill="1" applyBorder="1">
      <alignment vertical="center"/>
    </xf>
    <xf numFmtId="3" fontId="9" fillId="0" borderId="20" xfId="0" applyNumberFormat="1" applyFont="1" applyBorder="1" applyAlignment="1">
      <alignment horizontal="right" vertical="center" wrapText="1"/>
    </xf>
    <xf numFmtId="3" fontId="11" fillId="0" borderId="0" xfId="0" applyNumberFormat="1" applyFont="1" applyAlignment="1">
      <alignment vertical="center"/>
    </xf>
    <xf numFmtId="3" fontId="6" fillId="0" borderId="17" xfId="1" applyNumberFormat="1" applyFont="1" applyBorder="1">
      <alignment vertical="center"/>
    </xf>
    <xf numFmtId="3" fontId="6" fillId="0" borderId="11" xfId="1" applyNumberFormat="1" applyFont="1" applyBorder="1">
      <alignment vertical="center"/>
    </xf>
    <xf numFmtId="3" fontId="6" fillId="0" borderId="22" xfId="1" applyNumberFormat="1" applyFont="1" applyBorder="1">
      <alignment vertical="center"/>
    </xf>
    <xf numFmtId="0" fontId="8" fillId="0" borderId="8" xfId="0" applyFont="1" applyBorder="1" applyAlignment="1">
      <alignment horizontal="left" vertical="center" wrapText="1" indent="1"/>
    </xf>
    <xf numFmtId="3" fontId="8" fillId="0" borderId="13" xfId="0" applyNumberFormat="1" applyFont="1" applyBorder="1" applyAlignment="1">
      <alignment horizontal="right" vertical="center" wrapText="1"/>
    </xf>
    <xf numFmtId="3" fontId="8" fillId="0" borderId="23" xfId="0" applyNumberFormat="1" applyFont="1" applyBorder="1" applyAlignment="1">
      <alignment horizontal="right" vertical="center" wrapText="1"/>
    </xf>
    <xf numFmtId="3" fontId="1" fillId="0" borderId="0" xfId="0" applyNumberFormat="1" applyFont="1"/>
    <xf numFmtId="3" fontId="6" fillId="0" borderId="15" xfId="1" applyNumberFormat="1" applyFont="1" applyFill="1" applyBorder="1">
      <alignment vertical="center"/>
    </xf>
    <xf numFmtId="3" fontId="7" fillId="0" borderId="8" xfId="1" applyNumberFormat="1" applyFont="1" applyFill="1" applyBorder="1" applyAlignment="1">
      <alignment horizontal="left" vertical="center" wrapText="1" indent="1"/>
    </xf>
    <xf numFmtId="0" fontId="8" fillId="6" borderId="8" xfId="0" applyFont="1" applyFill="1" applyBorder="1" applyAlignment="1">
      <alignment horizontal="left" vertical="center" indent="2"/>
    </xf>
    <xf numFmtId="3" fontId="8" fillId="6" borderId="15" xfId="0" applyNumberFormat="1" applyFont="1" applyFill="1" applyBorder="1" applyAlignment="1">
      <alignment vertical="center"/>
    </xf>
    <xf numFmtId="3" fontId="6" fillId="0" borderId="11" xfId="1" applyNumberFormat="1" applyFont="1" applyFill="1" applyBorder="1">
      <alignment vertical="center"/>
    </xf>
    <xf numFmtId="3" fontId="6" fillId="0" borderId="22" xfId="1" applyNumberFormat="1" applyFont="1" applyFill="1" applyBorder="1">
      <alignment vertical="center"/>
    </xf>
    <xf numFmtId="3" fontId="6" fillId="0" borderId="9" xfId="1" applyNumberFormat="1" applyFont="1" applyFill="1" applyBorder="1">
      <alignment vertical="center"/>
    </xf>
    <xf numFmtId="3" fontId="6" fillId="0" borderId="20" xfId="1" applyNumberFormat="1" applyFont="1" applyFill="1" applyBorder="1">
      <alignment vertical="center"/>
    </xf>
    <xf numFmtId="3" fontId="7" fillId="0" borderId="0" xfId="0" applyNumberFormat="1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3" fontId="8" fillId="6" borderId="9" xfId="0" applyNumberFormat="1" applyFont="1" applyFill="1" applyBorder="1" applyAlignment="1">
      <alignment horizontal="right" vertical="center" wrapText="1"/>
    </xf>
    <xf numFmtId="3" fontId="8" fillId="6" borderId="20" xfId="0" applyNumberFormat="1" applyFont="1" applyFill="1" applyBorder="1" applyAlignment="1">
      <alignment horizontal="right" vertical="center" wrapText="1"/>
    </xf>
  </cellXfs>
  <cellStyles count="3">
    <cellStyle name="Normal" xfId="0" builtinId="0"/>
    <cellStyle name="Normal 3" xfId="1"/>
    <cellStyle name="Título 1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392206</xdr:colOff>
      <xdr:row>0</xdr:row>
      <xdr:rowOff>89646</xdr:rowOff>
    </xdr:from>
    <xdr:to>
      <xdr:col>12</xdr:col>
      <xdr:colOff>712266</xdr:colOff>
      <xdr:row>3</xdr:row>
      <xdr:rowOff>156881</xdr:rowOff>
    </xdr:to>
    <xdr:pic>
      <xdr:nvPicPr>
        <xdr:cNvPr id="3" name="2 Imagen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494559" y="89646"/>
          <a:ext cx="2292295" cy="806823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1524001</xdr:colOff>
      <xdr:row>0</xdr:row>
      <xdr:rowOff>44822</xdr:rowOff>
    </xdr:from>
    <xdr:to>
      <xdr:col>1</xdr:col>
      <xdr:colOff>2693998</xdr:colOff>
      <xdr:row>3</xdr:row>
      <xdr:rowOff>212911</xdr:rowOff>
    </xdr:to>
    <xdr:pic>
      <xdr:nvPicPr>
        <xdr:cNvPr id="4" name="3 Imagen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9594" b="17770"/>
        <a:stretch/>
      </xdr:blipFill>
      <xdr:spPr>
        <a:xfrm>
          <a:off x="1636060" y="44822"/>
          <a:ext cx="1169997" cy="907677"/>
        </a:xfrm>
        <a:prstGeom prst="rect">
          <a:avLst/>
        </a:prstGeom>
      </xdr:spPr>
    </xdr:pic>
    <xdr:clientData/>
  </xdr:twoCellAnchor>
  <xdr:twoCellAnchor editAs="oneCell">
    <xdr:from>
      <xdr:col>1</xdr:col>
      <xdr:colOff>4067736</xdr:colOff>
      <xdr:row>0</xdr:row>
      <xdr:rowOff>44823</xdr:rowOff>
    </xdr:from>
    <xdr:to>
      <xdr:col>4</xdr:col>
      <xdr:colOff>307856</xdr:colOff>
      <xdr:row>3</xdr:row>
      <xdr:rowOff>190500</xdr:rowOff>
    </xdr:to>
    <xdr:pic>
      <xdr:nvPicPr>
        <xdr:cNvPr id="5" name="4 Imagen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5014" t="26707" r="10861" b="15873"/>
        <a:stretch/>
      </xdr:blipFill>
      <xdr:spPr>
        <a:xfrm>
          <a:off x="4179795" y="44823"/>
          <a:ext cx="2313708" cy="885265"/>
        </a:xfrm>
        <a:prstGeom prst="rect">
          <a:avLst/>
        </a:prstGeom>
      </xdr:spPr>
    </xdr:pic>
    <xdr:clientData/>
  </xdr:twoCellAnchor>
  <xdr:twoCellAnchor editAs="oneCell">
    <xdr:from>
      <xdr:col>6</xdr:col>
      <xdr:colOff>257736</xdr:colOff>
      <xdr:row>1</xdr:row>
      <xdr:rowOff>0</xdr:rowOff>
    </xdr:from>
    <xdr:to>
      <xdr:col>8</xdr:col>
      <xdr:colOff>762594</xdr:colOff>
      <xdr:row>3</xdr:row>
      <xdr:rowOff>134471</xdr:rowOff>
    </xdr:to>
    <xdr:pic>
      <xdr:nvPicPr>
        <xdr:cNvPr id="2" name="1 Imagen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415618" y="246529"/>
          <a:ext cx="2477094" cy="6275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4:Q190"/>
  <sheetViews>
    <sheetView showGridLines="0" tabSelected="1" zoomScale="85" zoomScaleNormal="85" workbookViewId="0"/>
  </sheetViews>
  <sheetFormatPr baseColWidth="10" defaultColWidth="11.42578125" defaultRowHeight="20.100000000000001" customHeight="1" x14ac:dyDescent="0.2"/>
  <cols>
    <col min="1" max="1" width="1.7109375" style="1" customWidth="1"/>
    <col min="2" max="2" width="61.42578125" style="34" customWidth="1"/>
    <col min="3" max="15" width="14.85546875" style="1" customWidth="1"/>
    <col min="16" max="16" width="12.7109375" style="1" customWidth="1"/>
    <col min="17" max="16384" width="11.42578125" style="1"/>
  </cols>
  <sheetData>
    <row r="4" spans="2:17" ht="20.100000000000001" customHeight="1" thickBot="1" x14ac:dyDescent="0.25"/>
    <row r="5" spans="2:17" ht="24.95" customHeight="1" thickBot="1" x14ac:dyDescent="0.25">
      <c r="B5" s="72" t="s">
        <v>172</v>
      </c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4"/>
      <c r="P5" s="2"/>
    </row>
    <row r="6" spans="2:17" ht="24.95" customHeight="1" thickBot="1" x14ac:dyDescent="0.25">
      <c r="B6" s="3"/>
      <c r="C6" s="4" t="s">
        <v>12</v>
      </c>
      <c r="D6" s="4" t="s">
        <v>0</v>
      </c>
      <c r="E6" s="4" t="s">
        <v>1</v>
      </c>
      <c r="F6" s="4" t="s">
        <v>2</v>
      </c>
      <c r="G6" s="4" t="s">
        <v>3</v>
      </c>
      <c r="H6" s="4" t="s">
        <v>4</v>
      </c>
      <c r="I6" s="4" t="s">
        <v>5</v>
      </c>
      <c r="J6" s="4" t="s">
        <v>6</v>
      </c>
      <c r="K6" s="4" t="s">
        <v>7</v>
      </c>
      <c r="L6" s="4" t="s">
        <v>8</v>
      </c>
      <c r="M6" s="4" t="s">
        <v>9</v>
      </c>
      <c r="N6" s="4" t="s">
        <v>10</v>
      </c>
      <c r="O6" s="5" t="s">
        <v>11</v>
      </c>
      <c r="P6" s="6"/>
    </row>
    <row r="7" spans="2:17" ht="24.95" customHeight="1" thickBot="1" x14ac:dyDescent="0.25">
      <c r="B7" s="7" t="s">
        <v>13</v>
      </c>
      <c r="C7" s="45">
        <f t="shared" ref="C7:O7" si="0">SUM(C8,C35,C42,C47,C74,C81,C93,C104,C172,C181)</f>
        <v>53981792386</v>
      </c>
      <c r="D7" s="8">
        <f t="shared" si="0"/>
        <v>5404602952</v>
      </c>
      <c r="E7" s="8">
        <f t="shared" si="0"/>
        <v>4709639653</v>
      </c>
      <c r="F7" s="8">
        <f t="shared" si="0"/>
        <v>4267458692</v>
      </c>
      <c r="G7" s="8">
        <f t="shared" si="0"/>
        <v>5759936699</v>
      </c>
      <c r="H7" s="8">
        <f t="shared" si="0"/>
        <v>4400567325</v>
      </c>
      <c r="I7" s="8">
        <f t="shared" si="0"/>
        <v>4233335582</v>
      </c>
      <c r="J7" s="8">
        <f t="shared" si="0"/>
        <v>5038980672</v>
      </c>
      <c r="K7" s="8">
        <f t="shared" si="0"/>
        <v>3925930144</v>
      </c>
      <c r="L7" s="8">
        <f t="shared" si="0"/>
        <v>3985489389</v>
      </c>
      <c r="M7" s="8">
        <f t="shared" si="0"/>
        <v>4115896939</v>
      </c>
      <c r="N7" s="8">
        <f t="shared" si="0"/>
        <v>3953475921</v>
      </c>
      <c r="O7" s="9">
        <f t="shared" si="0"/>
        <v>4186478418</v>
      </c>
      <c r="P7" s="55"/>
      <c r="Q7" s="62"/>
    </row>
    <row r="8" spans="2:17" ht="20.100000000000001" customHeight="1" x14ac:dyDescent="0.2">
      <c r="B8" s="10" t="s">
        <v>14</v>
      </c>
      <c r="C8" s="35">
        <f>SUM(C9,C14,C16,C21,C22,C25,C27,C32,C33)</f>
        <v>9999112118</v>
      </c>
      <c r="D8" s="11">
        <f t="shared" ref="D8:O8" si="1">SUM(D9,D14,D16,D21,D22,D25,D27,D32,D33)</f>
        <v>1077743120</v>
      </c>
      <c r="E8" s="11">
        <f t="shared" si="1"/>
        <v>918310044</v>
      </c>
      <c r="F8" s="11">
        <f t="shared" si="1"/>
        <v>873546753</v>
      </c>
      <c r="G8" s="11">
        <f t="shared" si="1"/>
        <v>925759563</v>
      </c>
      <c r="H8" s="11">
        <f t="shared" si="1"/>
        <v>844968807</v>
      </c>
      <c r="I8" s="11">
        <f t="shared" si="1"/>
        <v>907826581</v>
      </c>
      <c r="J8" s="11">
        <f t="shared" si="1"/>
        <v>797816370</v>
      </c>
      <c r="K8" s="11">
        <f t="shared" si="1"/>
        <v>771616981</v>
      </c>
      <c r="L8" s="11">
        <f t="shared" si="1"/>
        <v>723766709</v>
      </c>
      <c r="M8" s="11">
        <f t="shared" si="1"/>
        <v>662340434</v>
      </c>
      <c r="N8" s="11">
        <f t="shared" si="1"/>
        <v>727335854</v>
      </c>
      <c r="O8" s="46">
        <f t="shared" si="1"/>
        <v>768080902</v>
      </c>
      <c r="P8" s="12"/>
    </row>
    <row r="9" spans="2:17" ht="20.100000000000001" customHeight="1" x14ac:dyDescent="0.2">
      <c r="B9" s="13" t="s">
        <v>15</v>
      </c>
      <c r="C9" s="36">
        <f t="shared" ref="C9:O9" si="2">SUM(C10:C13)</f>
        <v>278735367</v>
      </c>
      <c r="D9" s="14">
        <f t="shared" si="2"/>
        <v>22049102</v>
      </c>
      <c r="E9" s="14">
        <f t="shared" si="2"/>
        <v>19567661</v>
      </c>
      <c r="F9" s="14">
        <f t="shared" si="2"/>
        <v>23181541</v>
      </c>
      <c r="G9" s="14">
        <f t="shared" si="2"/>
        <v>21457153</v>
      </c>
      <c r="H9" s="14">
        <f t="shared" si="2"/>
        <v>25207581</v>
      </c>
      <c r="I9" s="14">
        <f t="shared" si="2"/>
        <v>23236907</v>
      </c>
      <c r="J9" s="14">
        <f t="shared" si="2"/>
        <v>30280200</v>
      </c>
      <c r="K9" s="14">
        <f t="shared" si="2"/>
        <v>24385992</v>
      </c>
      <c r="L9" s="14">
        <f t="shared" si="2"/>
        <v>23848430</v>
      </c>
      <c r="M9" s="14">
        <f t="shared" si="2"/>
        <v>19880513</v>
      </c>
      <c r="N9" s="14">
        <f t="shared" si="2"/>
        <v>26281358</v>
      </c>
      <c r="O9" s="47">
        <f t="shared" si="2"/>
        <v>19358929</v>
      </c>
      <c r="P9" s="15"/>
    </row>
    <row r="10" spans="2:17" ht="20.100000000000001" customHeight="1" x14ac:dyDescent="0.2">
      <c r="B10" s="16" t="s">
        <v>132</v>
      </c>
      <c r="C10" s="37">
        <f>SUM(D10:O10)</f>
        <v>39859290</v>
      </c>
      <c r="D10" s="17">
        <v>1704166</v>
      </c>
      <c r="E10" s="17">
        <v>3226414</v>
      </c>
      <c r="F10" s="17">
        <v>3345471</v>
      </c>
      <c r="G10" s="17">
        <v>3299804</v>
      </c>
      <c r="H10" s="17">
        <v>3221619</v>
      </c>
      <c r="I10" s="17">
        <v>3746323</v>
      </c>
      <c r="J10" s="17">
        <v>3632762</v>
      </c>
      <c r="K10" s="17">
        <v>3685300</v>
      </c>
      <c r="L10" s="17">
        <v>4268387</v>
      </c>
      <c r="M10" s="17">
        <v>3145397</v>
      </c>
      <c r="N10" s="17">
        <v>3520471</v>
      </c>
      <c r="O10" s="48">
        <v>3063176</v>
      </c>
      <c r="P10" s="18"/>
    </row>
    <row r="11" spans="2:17" ht="20.100000000000001" customHeight="1" x14ac:dyDescent="0.2">
      <c r="B11" s="16" t="s">
        <v>133</v>
      </c>
      <c r="C11" s="37">
        <f>SUM(D11:O11)</f>
        <v>150526316</v>
      </c>
      <c r="D11" s="17">
        <v>13045806</v>
      </c>
      <c r="E11" s="17">
        <v>8257163</v>
      </c>
      <c r="F11" s="17">
        <v>13177615</v>
      </c>
      <c r="G11" s="17">
        <v>10321711</v>
      </c>
      <c r="H11" s="17">
        <v>14172266</v>
      </c>
      <c r="I11" s="17">
        <v>12744907</v>
      </c>
      <c r="J11" s="17">
        <v>19813822</v>
      </c>
      <c r="K11" s="17">
        <v>14058213</v>
      </c>
      <c r="L11" s="17">
        <v>12607169</v>
      </c>
      <c r="M11" s="17">
        <v>10326262</v>
      </c>
      <c r="N11" s="17">
        <v>13652111</v>
      </c>
      <c r="O11" s="48">
        <v>8349271</v>
      </c>
      <c r="P11" s="18"/>
    </row>
    <row r="12" spans="2:17" ht="20.100000000000001" customHeight="1" x14ac:dyDescent="0.2">
      <c r="B12" s="16" t="s">
        <v>134</v>
      </c>
      <c r="C12" s="37">
        <f>SUM(D12:O12)</f>
        <v>82364526</v>
      </c>
      <c r="D12" s="17">
        <v>6765413</v>
      </c>
      <c r="E12" s="17">
        <v>7657622</v>
      </c>
      <c r="F12" s="17">
        <v>6199362</v>
      </c>
      <c r="G12" s="17">
        <v>7387577</v>
      </c>
      <c r="H12" s="17">
        <v>7377649</v>
      </c>
      <c r="I12" s="17">
        <v>6267547</v>
      </c>
      <c r="J12" s="17">
        <v>6386001</v>
      </c>
      <c r="K12" s="17">
        <v>6166968</v>
      </c>
      <c r="L12" s="17">
        <v>6553038</v>
      </c>
      <c r="M12" s="17">
        <v>5954410</v>
      </c>
      <c r="N12" s="17">
        <v>8442631</v>
      </c>
      <c r="O12" s="48">
        <v>7206308</v>
      </c>
      <c r="P12" s="18"/>
    </row>
    <row r="13" spans="2:17" ht="20.100000000000001" customHeight="1" x14ac:dyDescent="0.2">
      <c r="B13" s="16" t="s">
        <v>135</v>
      </c>
      <c r="C13" s="37">
        <f>SUM(D13:O13)</f>
        <v>5985235</v>
      </c>
      <c r="D13" s="17">
        <v>533717</v>
      </c>
      <c r="E13" s="17">
        <v>426462</v>
      </c>
      <c r="F13" s="17">
        <v>459093</v>
      </c>
      <c r="G13" s="17">
        <v>448061</v>
      </c>
      <c r="H13" s="17">
        <v>436047</v>
      </c>
      <c r="I13" s="17">
        <v>478130</v>
      </c>
      <c r="J13" s="17">
        <v>447615</v>
      </c>
      <c r="K13" s="17">
        <v>475511</v>
      </c>
      <c r="L13" s="17">
        <v>419836</v>
      </c>
      <c r="M13" s="17">
        <v>454444</v>
      </c>
      <c r="N13" s="17">
        <v>666145</v>
      </c>
      <c r="O13" s="48">
        <v>740174</v>
      </c>
      <c r="P13" s="18"/>
    </row>
    <row r="14" spans="2:17" ht="20.100000000000001" customHeight="1" x14ac:dyDescent="0.2">
      <c r="B14" s="13" t="s">
        <v>16</v>
      </c>
      <c r="C14" s="36">
        <f>C15</f>
        <v>272406539</v>
      </c>
      <c r="D14" s="14">
        <f t="shared" ref="D14:O14" si="3">D15</f>
        <v>50281626</v>
      </c>
      <c r="E14" s="14">
        <f t="shared" si="3"/>
        <v>29292786</v>
      </c>
      <c r="F14" s="14">
        <f t="shared" si="3"/>
        <v>43884619</v>
      </c>
      <c r="G14" s="14">
        <f t="shared" si="3"/>
        <v>37341026</v>
      </c>
      <c r="H14" s="14">
        <f t="shared" si="3"/>
        <v>22315378</v>
      </c>
      <c r="I14" s="14">
        <f t="shared" si="3"/>
        <v>17242418</v>
      </c>
      <c r="J14" s="14">
        <f t="shared" si="3"/>
        <v>17405236</v>
      </c>
      <c r="K14" s="14">
        <f t="shared" si="3"/>
        <v>12527368</v>
      </c>
      <c r="L14" s="14">
        <f t="shared" si="3"/>
        <v>12597639</v>
      </c>
      <c r="M14" s="14">
        <f t="shared" si="3"/>
        <v>6924142</v>
      </c>
      <c r="N14" s="14">
        <f t="shared" si="3"/>
        <v>14351012</v>
      </c>
      <c r="O14" s="47">
        <f t="shared" si="3"/>
        <v>8243289</v>
      </c>
      <c r="P14" s="15"/>
    </row>
    <row r="15" spans="2:17" ht="20.100000000000001" customHeight="1" x14ac:dyDescent="0.2">
      <c r="B15" s="19" t="s">
        <v>140</v>
      </c>
      <c r="C15" s="37">
        <f>SUM(D15:O15)</f>
        <v>272406539</v>
      </c>
      <c r="D15" s="17">
        <v>50281626</v>
      </c>
      <c r="E15" s="17">
        <v>29292786</v>
      </c>
      <c r="F15" s="17">
        <v>43884619</v>
      </c>
      <c r="G15" s="17">
        <v>37341026</v>
      </c>
      <c r="H15" s="17">
        <v>22315378</v>
      </c>
      <c r="I15" s="17">
        <v>17242418</v>
      </c>
      <c r="J15" s="17">
        <v>17405236</v>
      </c>
      <c r="K15" s="17">
        <v>12527368</v>
      </c>
      <c r="L15" s="17">
        <v>12597639</v>
      </c>
      <c r="M15" s="17">
        <v>6924142</v>
      </c>
      <c r="N15" s="17">
        <v>14351012</v>
      </c>
      <c r="O15" s="48">
        <v>8243289</v>
      </c>
      <c r="P15" s="18"/>
    </row>
    <row r="16" spans="2:17" ht="20.100000000000001" customHeight="1" x14ac:dyDescent="0.2">
      <c r="B16" s="13" t="s">
        <v>17</v>
      </c>
      <c r="C16" s="36">
        <f>SUM(C17:C20)</f>
        <v>4013615208</v>
      </c>
      <c r="D16" s="14">
        <f>SUM(D17:D20)</f>
        <v>426263102</v>
      </c>
      <c r="E16" s="14">
        <f t="shared" ref="E16:O16" si="4">SUM(E17:E20)</f>
        <v>420601473</v>
      </c>
      <c r="F16" s="14">
        <f t="shared" si="4"/>
        <v>387926700</v>
      </c>
      <c r="G16" s="14">
        <f t="shared" si="4"/>
        <v>424206447</v>
      </c>
      <c r="H16" s="14">
        <f t="shared" si="4"/>
        <v>356654144</v>
      </c>
      <c r="I16" s="14">
        <f t="shared" si="4"/>
        <v>307194261</v>
      </c>
      <c r="J16" s="14">
        <f t="shared" si="4"/>
        <v>291619340</v>
      </c>
      <c r="K16" s="14">
        <f t="shared" si="4"/>
        <v>317408211</v>
      </c>
      <c r="L16" s="14">
        <f t="shared" si="4"/>
        <v>282523588</v>
      </c>
      <c r="M16" s="14">
        <f t="shared" si="4"/>
        <v>240632036</v>
      </c>
      <c r="N16" s="14">
        <f t="shared" si="4"/>
        <v>256208736</v>
      </c>
      <c r="O16" s="47">
        <f t="shared" si="4"/>
        <v>302377170</v>
      </c>
      <c r="P16" s="15"/>
    </row>
    <row r="17" spans="2:16" ht="25.5" x14ac:dyDescent="0.2">
      <c r="B17" s="59" t="s">
        <v>144</v>
      </c>
      <c r="C17" s="37">
        <f>SUM(D17:O17)</f>
        <v>34444663</v>
      </c>
      <c r="D17" s="20">
        <v>3094197</v>
      </c>
      <c r="E17" s="20">
        <v>3786734</v>
      </c>
      <c r="F17" s="20">
        <v>3694819</v>
      </c>
      <c r="G17" s="20">
        <v>3163130</v>
      </c>
      <c r="H17" s="20">
        <v>2672938</v>
      </c>
      <c r="I17" s="20">
        <v>2492879</v>
      </c>
      <c r="J17" s="20">
        <v>2637222</v>
      </c>
      <c r="K17" s="20">
        <v>2168385</v>
      </c>
      <c r="L17" s="20">
        <v>2043437</v>
      </c>
      <c r="M17" s="20">
        <v>1243743</v>
      </c>
      <c r="N17" s="20">
        <v>4709042</v>
      </c>
      <c r="O17" s="49">
        <v>2738137</v>
      </c>
      <c r="P17" s="18"/>
    </row>
    <row r="18" spans="2:16" ht="20.100000000000001" customHeight="1" x14ac:dyDescent="0.2">
      <c r="B18" s="19" t="s">
        <v>136</v>
      </c>
      <c r="C18" s="37">
        <f>SUM(D18:O18)</f>
        <v>3643330582</v>
      </c>
      <c r="D18" s="20">
        <v>390803645</v>
      </c>
      <c r="E18" s="20">
        <v>389759545</v>
      </c>
      <c r="F18" s="20">
        <v>355694808</v>
      </c>
      <c r="G18" s="20">
        <v>389547327</v>
      </c>
      <c r="H18" s="20">
        <v>324760146</v>
      </c>
      <c r="I18" s="20">
        <v>277055691</v>
      </c>
      <c r="J18" s="20">
        <v>263315426</v>
      </c>
      <c r="K18" s="20">
        <v>290471663</v>
      </c>
      <c r="L18" s="20">
        <v>256578822</v>
      </c>
      <c r="M18" s="20">
        <v>216767762</v>
      </c>
      <c r="N18" s="20">
        <v>221080733</v>
      </c>
      <c r="O18" s="49">
        <v>267495014</v>
      </c>
      <c r="P18" s="18"/>
    </row>
    <row r="19" spans="2:16" ht="28.5" customHeight="1" x14ac:dyDescent="0.2">
      <c r="B19" s="59" t="s">
        <v>145</v>
      </c>
      <c r="C19" s="37">
        <f>SUM(D19:O19)</f>
        <v>224848584</v>
      </c>
      <c r="D19" s="20">
        <v>23789456</v>
      </c>
      <c r="E19" s="20">
        <v>19621111</v>
      </c>
      <c r="F19" s="20">
        <v>19920920</v>
      </c>
      <c r="G19" s="20">
        <v>19628717</v>
      </c>
      <c r="H19" s="20">
        <v>19327482</v>
      </c>
      <c r="I19" s="20">
        <v>16985566</v>
      </c>
      <c r="J19" s="20">
        <v>16535068</v>
      </c>
      <c r="K19" s="20">
        <v>15919159</v>
      </c>
      <c r="L19" s="20">
        <v>15529888</v>
      </c>
      <c r="M19" s="20">
        <v>13242076</v>
      </c>
      <c r="N19" s="20">
        <v>21464072</v>
      </c>
      <c r="O19" s="49">
        <v>22885069</v>
      </c>
      <c r="P19" s="18"/>
    </row>
    <row r="20" spans="2:16" ht="28.5" customHeight="1" x14ac:dyDescent="0.2">
      <c r="B20" s="59" t="s">
        <v>146</v>
      </c>
      <c r="C20" s="37">
        <f>SUM(D20:O20)</f>
        <v>110991379</v>
      </c>
      <c r="D20" s="20">
        <v>8575804</v>
      </c>
      <c r="E20" s="20">
        <v>7434083</v>
      </c>
      <c r="F20" s="20">
        <v>8616153</v>
      </c>
      <c r="G20" s="20">
        <v>11867273</v>
      </c>
      <c r="H20" s="20">
        <v>9893578</v>
      </c>
      <c r="I20" s="20">
        <v>10660125</v>
      </c>
      <c r="J20" s="20">
        <v>9131624</v>
      </c>
      <c r="K20" s="20">
        <v>8849004</v>
      </c>
      <c r="L20" s="20">
        <v>8371441</v>
      </c>
      <c r="M20" s="20">
        <v>9378455</v>
      </c>
      <c r="N20" s="20">
        <v>8954889</v>
      </c>
      <c r="O20" s="49">
        <v>9258950</v>
      </c>
      <c r="P20" s="18"/>
    </row>
    <row r="21" spans="2:16" ht="20.100000000000001" customHeight="1" x14ac:dyDescent="0.2">
      <c r="B21" s="13" t="s">
        <v>18</v>
      </c>
      <c r="C21" s="36">
        <v>0</v>
      </c>
      <c r="D21" s="14">
        <v>0</v>
      </c>
      <c r="E21" s="14">
        <v>0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  <c r="O21" s="47">
        <v>0</v>
      </c>
      <c r="P21" s="15"/>
    </row>
    <row r="22" spans="2:16" ht="20.100000000000001" customHeight="1" x14ac:dyDescent="0.2">
      <c r="B22" s="13" t="s">
        <v>19</v>
      </c>
      <c r="C22" s="36">
        <f>SUM(C23:C24)</f>
        <v>4961424775</v>
      </c>
      <c r="D22" s="14">
        <f>SUM(D23:D24)</f>
        <v>525916990</v>
      </c>
      <c r="E22" s="14">
        <f t="shared" ref="E22:O22" si="5">SUM(E23:E24)</f>
        <v>401515079</v>
      </c>
      <c r="F22" s="14">
        <f t="shared" si="5"/>
        <v>384313096</v>
      </c>
      <c r="G22" s="14">
        <f t="shared" si="5"/>
        <v>404489371</v>
      </c>
      <c r="H22" s="14">
        <f t="shared" si="5"/>
        <v>402880943</v>
      </c>
      <c r="I22" s="14">
        <f t="shared" si="5"/>
        <v>522919129</v>
      </c>
      <c r="J22" s="14">
        <f t="shared" si="5"/>
        <v>407938525</v>
      </c>
      <c r="K22" s="14">
        <f t="shared" si="5"/>
        <v>386762132</v>
      </c>
      <c r="L22" s="14">
        <f t="shared" si="5"/>
        <v>375338926</v>
      </c>
      <c r="M22" s="14">
        <f t="shared" si="5"/>
        <v>364902535</v>
      </c>
      <c r="N22" s="14">
        <f t="shared" si="5"/>
        <v>377825000</v>
      </c>
      <c r="O22" s="47">
        <f t="shared" si="5"/>
        <v>406623049</v>
      </c>
      <c r="P22" s="15"/>
    </row>
    <row r="23" spans="2:16" ht="20.100000000000001" customHeight="1" x14ac:dyDescent="0.2">
      <c r="B23" s="19" t="s">
        <v>137</v>
      </c>
      <c r="C23" s="37">
        <f>SUM(D23:O23)</f>
        <v>4961424775</v>
      </c>
      <c r="D23" s="20">
        <v>525916990</v>
      </c>
      <c r="E23" s="20">
        <v>401515079</v>
      </c>
      <c r="F23" s="20">
        <v>384313096</v>
      </c>
      <c r="G23" s="20">
        <v>404489371</v>
      </c>
      <c r="H23" s="20">
        <v>402880943</v>
      </c>
      <c r="I23" s="20">
        <v>522919129</v>
      </c>
      <c r="J23" s="20">
        <v>407938525</v>
      </c>
      <c r="K23" s="20">
        <v>386762132</v>
      </c>
      <c r="L23" s="20">
        <v>375338926</v>
      </c>
      <c r="M23" s="20">
        <v>364902535</v>
      </c>
      <c r="N23" s="20">
        <v>377825000</v>
      </c>
      <c r="O23" s="49">
        <v>406623049</v>
      </c>
      <c r="P23" s="18"/>
    </row>
    <row r="24" spans="2:16" ht="20.100000000000001" customHeight="1" x14ac:dyDescent="0.2">
      <c r="B24" s="19" t="s">
        <v>138</v>
      </c>
      <c r="C24" s="37">
        <f>SUM(D24:O24)</f>
        <v>0</v>
      </c>
      <c r="D24" s="20">
        <v>0</v>
      </c>
      <c r="E24" s="20">
        <v>0</v>
      </c>
      <c r="F24" s="20">
        <v>0</v>
      </c>
      <c r="G24" s="20">
        <v>0</v>
      </c>
      <c r="H24" s="20">
        <v>0</v>
      </c>
      <c r="I24" s="20">
        <v>0</v>
      </c>
      <c r="J24" s="20">
        <v>0</v>
      </c>
      <c r="K24" s="20">
        <v>0</v>
      </c>
      <c r="L24" s="20">
        <v>0</v>
      </c>
      <c r="M24" s="20">
        <v>0</v>
      </c>
      <c r="N24" s="20">
        <v>0</v>
      </c>
      <c r="O24" s="49">
        <v>0</v>
      </c>
      <c r="P24" s="18"/>
    </row>
    <row r="25" spans="2:16" ht="20.100000000000001" customHeight="1" x14ac:dyDescent="0.2">
      <c r="B25" s="13" t="s">
        <v>20</v>
      </c>
      <c r="C25" s="36">
        <f>C26</f>
        <v>309840057</v>
      </c>
      <c r="D25" s="14">
        <f t="shared" ref="D25:O25" si="6">D26</f>
        <v>38806737</v>
      </c>
      <c r="E25" s="14">
        <f t="shared" si="6"/>
        <v>29899562</v>
      </c>
      <c r="F25" s="14">
        <f t="shared" si="6"/>
        <v>21132500</v>
      </c>
      <c r="G25" s="14">
        <f t="shared" si="6"/>
        <v>24717366</v>
      </c>
      <c r="H25" s="14">
        <f t="shared" si="6"/>
        <v>22748518</v>
      </c>
      <c r="I25" s="14">
        <f t="shared" si="6"/>
        <v>22725048</v>
      </c>
      <c r="J25" s="14">
        <f t="shared" si="6"/>
        <v>25718779</v>
      </c>
      <c r="K25" s="14">
        <f t="shared" si="6"/>
        <v>19806539</v>
      </c>
      <c r="L25" s="14">
        <f t="shared" si="6"/>
        <v>20433416</v>
      </c>
      <c r="M25" s="14">
        <f t="shared" si="6"/>
        <v>17951653</v>
      </c>
      <c r="N25" s="14">
        <f t="shared" si="6"/>
        <v>40485447</v>
      </c>
      <c r="O25" s="47">
        <f t="shared" si="6"/>
        <v>25414492</v>
      </c>
      <c r="P25" s="15"/>
    </row>
    <row r="26" spans="2:16" ht="20.100000000000001" customHeight="1" x14ac:dyDescent="0.2">
      <c r="B26" s="19" t="s">
        <v>139</v>
      </c>
      <c r="C26" s="37">
        <f>SUM(D26:O26)</f>
        <v>309840057</v>
      </c>
      <c r="D26" s="20">
        <v>38806737</v>
      </c>
      <c r="E26" s="20">
        <v>29899562</v>
      </c>
      <c r="F26" s="20">
        <v>21132500</v>
      </c>
      <c r="G26" s="20">
        <v>24717366</v>
      </c>
      <c r="H26" s="20">
        <v>22748518</v>
      </c>
      <c r="I26" s="20">
        <v>22725048</v>
      </c>
      <c r="J26" s="20">
        <v>25718779</v>
      </c>
      <c r="K26" s="20">
        <v>19806539</v>
      </c>
      <c r="L26" s="20">
        <v>20433416</v>
      </c>
      <c r="M26" s="20">
        <v>17951653</v>
      </c>
      <c r="N26" s="20">
        <v>40485447</v>
      </c>
      <c r="O26" s="49">
        <v>25414492</v>
      </c>
      <c r="P26" s="18"/>
    </row>
    <row r="27" spans="2:16" ht="20.100000000000001" customHeight="1" x14ac:dyDescent="0.2">
      <c r="B27" s="13" t="s">
        <v>21</v>
      </c>
      <c r="C27" s="36">
        <f>SUM(C28:C31)</f>
        <v>163090172</v>
      </c>
      <c r="D27" s="14">
        <f>SUM(D28:D31)</f>
        <v>14425563</v>
      </c>
      <c r="E27" s="14">
        <f t="shared" ref="E27:O27" si="7">SUM(E28:E31)</f>
        <v>17433483</v>
      </c>
      <c r="F27" s="14">
        <f t="shared" si="7"/>
        <v>13108297</v>
      </c>
      <c r="G27" s="14">
        <f t="shared" si="7"/>
        <v>13548200</v>
      </c>
      <c r="H27" s="14">
        <f t="shared" si="7"/>
        <v>15162243</v>
      </c>
      <c r="I27" s="14">
        <f t="shared" si="7"/>
        <v>14508818</v>
      </c>
      <c r="J27" s="14">
        <f t="shared" si="7"/>
        <v>24854290</v>
      </c>
      <c r="K27" s="14">
        <f t="shared" si="7"/>
        <v>10726739</v>
      </c>
      <c r="L27" s="14">
        <f t="shared" si="7"/>
        <v>9024710</v>
      </c>
      <c r="M27" s="14">
        <f t="shared" si="7"/>
        <v>12049555</v>
      </c>
      <c r="N27" s="14">
        <f t="shared" si="7"/>
        <v>12184301</v>
      </c>
      <c r="O27" s="47">
        <f t="shared" si="7"/>
        <v>6063973</v>
      </c>
      <c r="P27" s="15"/>
    </row>
    <row r="28" spans="2:16" ht="20.100000000000001" customHeight="1" x14ac:dyDescent="0.2">
      <c r="B28" s="19" t="s">
        <v>22</v>
      </c>
      <c r="C28" s="37">
        <f>SUM(D28:O28)</f>
        <v>77675923</v>
      </c>
      <c r="D28" s="20">
        <v>9831788</v>
      </c>
      <c r="E28" s="20">
        <v>7944695</v>
      </c>
      <c r="F28" s="20">
        <v>7493344</v>
      </c>
      <c r="G28" s="20">
        <v>6053873</v>
      </c>
      <c r="H28" s="20">
        <v>5167663</v>
      </c>
      <c r="I28" s="20">
        <v>7902349</v>
      </c>
      <c r="J28" s="20">
        <v>11949916</v>
      </c>
      <c r="K28" s="20">
        <v>4021937</v>
      </c>
      <c r="L28" s="20">
        <v>3387461</v>
      </c>
      <c r="M28" s="20">
        <v>2650423</v>
      </c>
      <c r="N28" s="20">
        <v>7026028</v>
      </c>
      <c r="O28" s="49">
        <v>4246446</v>
      </c>
      <c r="P28" s="18"/>
    </row>
    <row r="29" spans="2:16" ht="20.100000000000001" customHeight="1" x14ac:dyDescent="0.2">
      <c r="B29" s="19" t="s">
        <v>147</v>
      </c>
      <c r="C29" s="37">
        <f>SUM(D29:O29)</f>
        <v>46441563</v>
      </c>
      <c r="D29" s="20">
        <v>2391698</v>
      </c>
      <c r="E29" s="20">
        <v>6890412</v>
      </c>
      <c r="F29" s="20">
        <v>2681612</v>
      </c>
      <c r="G29" s="20">
        <v>3493939</v>
      </c>
      <c r="H29" s="20">
        <v>4556819</v>
      </c>
      <c r="I29" s="20">
        <v>3734111</v>
      </c>
      <c r="J29" s="20">
        <v>8653894</v>
      </c>
      <c r="K29" s="20">
        <v>3829561</v>
      </c>
      <c r="L29" s="20">
        <v>2657417</v>
      </c>
      <c r="M29" s="20">
        <v>2154852</v>
      </c>
      <c r="N29" s="20">
        <v>4013310</v>
      </c>
      <c r="O29" s="49">
        <v>1383938</v>
      </c>
      <c r="P29" s="18"/>
    </row>
    <row r="30" spans="2:16" ht="20.100000000000001" customHeight="1" x14ac:dyDescent="0.2">
      <c r="B30" s="19" t="s">
        <v>23</v>
      </c>
      <c r="C30" s="37">
        <f>SUM(D30:O30)</f>
        <v>38972686</v>
      </c>
      <c r="D30" s="20">
        <v>2202077</v>
      </c>
      <c r="E30" s="20">
        <v>2598376</v>
      </c>
      <c r="F30" s="20">
        <v>2933341</v>
      </c>
      <c r="G30" s="20">
        <v>4000388</v>
      </c>
      <c r="H30" s="20">
        <v>5437761</v>
      </c>
      <c r="I30" s="20">
        <v>2872358</v>
      </c>
      <c r="J30" s="20">
        <v>4250480</v>
      </c>
      <c r="K30" s="20">
        <v>2875241</v>
      </c>
      <c r="L30" s="20">
        <v>2979832</v>
      </c>
      <c r="M30" s="20">
        <v>7244280</v>
      </c>
      <c r="N30" s="20">
        <v>1144963</v>
      </c>
      <c r="O30" s="49">
        <v>433589</v>
      </c>
      <c r="P30" s="18"/>
    </row>
    <row r="31" spans="2:16" ht="20.100000000000001" customHeight="1" x14ac:dyDescent="0.2">
      <c r="B31" s="19" t="s">
        <v>148</v>
      </c>
      <c r="C31" s="37">
        <f>SUM(D31:O31)</f>
        <v>0</v>
      </c>
      <c r="D31" s="20">
        <v>0</v>
      </c>
      <c r="E31" s="20">
        <v>0</v>
      </c>
      <c r="F31" s="20">
        <v>0</v>
      </c>
      <c r="G31" s="20">
        <v>0</v>
      </c>
      <c r="H31" s="20">
        <v>0</v>
      </c>
      <c r="I31" s="20">
        <v>0</v>
      </c>
      <c r="J31" s="20">
        <v>0</v>
      </c>
      <c r="K31" s="20">
        <v>0</v>
      </c>
      <c r="L31" s="20">
        <v>0</v>
      </c>
      <c r="M31" s="20">
        <v>0</v>
      </c>
      <c r="N31" s="20">
        <v>0</v>
      </c>
      <c r="O31" s="49">
        <v>0</v>
      </c>
      <c r="P31" s="18"/>
    </row>
    <row r="32" spans="2:16" ht="20.100000000000001" customHeight="1" x14ac:dyDescent="0.2">
      <c r="B32" s="13" t="s">
        <v>24</v>
      </c>
      <c r="C32" s="36">
        <v>0</v>
      </c>
      <c r="D32" s="14">
        <v>0</v>
      </c>
      <c r="E32" s="14">
        <v>0</v>
      </c>
      <c r="F32" s="14">
        <v>0</v>
      </c>
      <c r="G32" s="14">
        <v>0</v>
      </c>
      <c r="H32" s="14">
        <v>0</v>
      </c>
      <c r="I32" s="14">
        <v>0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47">
        <v>0</v>
      </c>
      <c r="P32" s="15"/>
    </row>
    <row r="33" spans="2:16" ht="39.950000000000003" customHeight="1" x14ac:dyDescent="0.2">
      <c r="B33" s="13" t="s">
        <v>25</v>
      </c>
      <c r="C33" s="36">
        <v>0</v>
      </c>
      <c r="D33" s="14">
        <v>0</v>
      </c>
      <c r="E33" s="14">
        <v>0</v>
      </c>
      <c r="F33" s="14">
        <v>0</v>
      </c>
      <c r="G33" s="14">
        <v>0</v>
      </c>
      <c r="H33" s="14">
        <v>0</v>
      </c>
      <c r="I33" s="14">
        <v>0</v>
      </c>
      <c r="J33" s="14">
        <v>0</v>
      </c>
      <c r="K33" s="14">
        <v>0</v>
      </c>
      <c r="L33" s="14">
        <v>0</v>
      </c>
      <c r="M33" s="14">
        <v>0</v>
      </c>
      <c r="N33" s="14">
        <v>0</v>
      </c>
      <c r="O33" s="47">
        <v>0</v>
      </c>
      <c r="P33" s="15"/>
    </row>
    <row r="34" spans="2:16" ht="20.100000000000001" customHeight="1" x14ac:dyDescent="0.2">
      <c r="B34" s="21"/>
      <c r="C34" s="38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50"/>
      <c r="P34" s="23"/>
    </row>
    <row r="35" spans="2:16" ht="20.100000000000001" customHeight="1" x14ac:dyDescent="0.2">
      <c r="B35" s="24" t="s">
        <v>26</v>
      </c>
      <c r="C35" s="39">
        <v>0</v>
      </c>
      <c r="D35" s="25">
        <v>0</v>
      </c>
      <c r="E35" s="25">
        <v>0</v>
      </c>
      <c r="F35" s="25">
        <v>0</v>
      </c>
      <c r="G35" s="25">
        <v>0</v>
      </c>
      <c r="H35" s="25">
        <v>0</v>
      </c>
      <c r="I35" s="25">
        <v>0</v>
      </c>
      <c r="J35" s="25">
        <v>0</v>
      </c>
      <c r="K35" s="25">
        <v>0</v>
      </c>
      <c r="L35" s="25">
        <v>0</v>
      </c>
      <c r="M35" s="25">
        <v>0</v>
      </c>
      <c r="N35" s="25">
        <v>0</v>
      </c>
      <c r="O35" s="51">
        <v>0</v>
      </c>
      <c r="P35" s="15"/>
    </row>
    <row r="36" spans="2:16" ht="20.100000000000001" customHeight="1" x14ac:dyDescent="0.2">
      <c r="B36" s="13" t="s">
        <v>27</v>
      </c>
      <c r="C36" s="36">
        <v>0</v>
      </c>
      <c r="D36" s="14">
        <v>0</v>
      </c>
      <c r="E36" s="14">
        <v>0</v>
      </c>
      <c r="F36" s="14">
        <v>0</v>
      </c>
      <c r="G36" s="14">
        <v>0</v>
      </c>
      <c r="H36" s="14">
        <v>0</v>
      </c>
      <c r="I36" s="14">
        <v>0</v>
      </c>
      <c r="J36" s="14">
        <v>0</v>
      </c>
      <c r="K36" s="14">
        <v>0</v>
      </c>
      <c r="L36" s="14">
        <v>0</v>
      </c>
      <c r="M36" s="14">
        <v>0</v>
      </c>
      <c r="N36" s="14">
        <v>0</v>
      </c>
      <c r="O36" s="47">
        <v>0</v>
      </c>
      <c r="P36" s="15"/>
    </row>
    <row r="37" spans="2:16" ht="20.100000000000001" customHeight="1" x14ac:dyDescent="0.2">
      <c r="B37" s="13" t="s">
        <v>28</v>
      </c>
      <c r="C37" s="36">
        <v>0</v>
      </c>
      <c r="D37" s="14">
        <v>0</v>
      </c>
      <c r="E37" s="14">
        <v>0</v>
      </c>
      <c r="F37" s="14">
        <v>0</v>
      </c>
      <c r="G37" s="14">
        <v>0</v>
      </c>
      <c r="H37" s="14">
        <v>0</v>
      </c>
      <c r="I37" s="14">
        <v>0</v>
      </c>
      <c r="J37" s="14">
        <v>0</v>
      </c>
      <c r="K37" s="14">
        <v>0</v>
      </c>
      <c r="L37" s="14">
        <v>0</v>
      </c>
      <c r="M37" s="14">
        <v>0</v>
      </c>
      <c r="N37" s="14">
        <v>0</v>
      </c>
      <c r="O37" s="47">
        <v>0</v>
      </c>
      <c r="P37" s="15"/>
    </row>
    <row r="38" spans="2:16" ht="20.100000000000001" customHeight="1" x14ac:dyDescent="0.2">
      <c r="B38" s="13" t="s">
        <v>29</v>
      </c>
      <c r="C38" s="36">
        <v>0</v>
      </c>
      <c r="D38" s="14">
        <v>0</v>
      </c>
      <c r="E38" s="14">
        <v>0</v>
      </c>
      <c r="F38" s="14">
        <v>0</v>
      </c>
      <c r="G38" s="14">
        <v>0</v>
      </c>
      <c r="H38" s="14">
        <v>0</v>
      </c>
      <c r="I38" s="14">
        <v>0</v>
      </c>
      <c r="J38" s="14">
        <v>0</v>
      </c>
      <c r="K38" s="14">
        <v>0</v>
      </c>
      <c r="L38" s="14">
        <v>0</v>
      </c>
      <c r="M38" s="14">
        <v>0</v>
      </c>
      <c r="N38" s="14">
        <v>0</v>
      </c>
      <c r="O38" s="47">
        <v>0</v>
      </c>
      <c r="P38" s="15"/>
    </row>
    <row r="39" spans="2:16" ht="20.100000000000001" customHeight="1" x14ac:dyDescent="0.2">
      <c r="B39" s="13" t="s">
        <v>30</v>
      </c>
      <c r="C39" s="36">
        <v>0</v>
      </c>
      <c r="D39" s="14">
        <v>0</v>
      </c>
      <c r="E39" s="14">
        <v>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47">
        <v>0</v>
      </c>
      <c r="P39" s="15"/>
    </row>
    <row r="40" spans="2:16" ht="20.100000000000001" customHeight="1" x14ac:dyDescent="0.2">
      <c r="B40" s="13" t="s">
        <v>31</v>
      </c>
      <c r="C40" s="36">
        <v>0</v>
      </c>
      <c r="D40" s="14">
        <v>0</v>
      </c>
      <c r="E40" s="14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47">
        <v>0</v>
      </c>
      <c r="P40" s="15"/>
    </row>
    <row r="41" spans="2:16" ht="20.100000000000001" customHeight="1" x14ac:dyDescent="0.2">
      <c r="B41" s="21"/>
      <c r="C41" s="38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50"/>
      <c r="P41" s="23"/>
    </row>
    <row r="42" spans="2:16" ht="20.100000000000001" customHeight="1" x14ac:dyDescent="0.2">
      <c r="B42" s="24" t="s">
        <v>32</v>
      </c>
      <c r="C42" s="39">
        <f>C43+C45</f>
        <v>1</v>
      </c>
      <c r="D42" s="25">
        <f>D43+D45</f>
        <v>0</v>
      </c>
      <c r="E42" s="25">
        <f t="shared" ref="E42:O42" si="8">E43+E45</f>
        <v>0</v>
      </c>
      <c r="F42" s="25">
        <f t="shared" si="8"/>
        <v>0</v>
      </c>
      <c r="G42" s="25">
        <f t="shared" si="8"/>
        <v>0</v>
      </c>
      <c r="H42" s="25">
        <f t="shared" si="8"/>
        <v>0</v>
      </c>
      <c r="I42" s="25">
        <f t="shared" si="8"/>
        <v>0</v>
      </c>
      <c r="J42" s="25">
        <f t="shared" si="8"/>
        <v>0</v>
      </c>
      <c r="K42" s="25">
        <f t="shared" si="8"/>
        <v>0</v>
      </c>
      <c r="L42" s="25">
        <f t="shared" si="8"/>
        <v>0</v>
      </c>
      <c r="M42" s="25">
        <f t="shared" si="8"/>
        <v>0</v>
      </c>
      <c r="N42" s="25">
        <f t="shared" si="8"/>
        <v>1</v>
      </c>
      <c r="O42" s="51">
        <f t="shared" si="8"/>
        <v>0</v>
      </c>
      <c r="P42" s="15"/>
    </row>
    <row r="43" spans="2:16" ht="20.100000000000001" customHeight="1" x14ac:dyDescent="0.2">
      <c r="B43" s="13" t="s">
        <v>33</v>
      </c>
      <c r="C43" s="36">
        <f>C44</f>
        <v>1</v>
      </c>
      <c r="D43" s="14">
        <f>D44</f>
        <v>0</v>
      </c>
      <c r="E43" s="14">
        <f t="shared" ref="E43:O43" si="9">E44</f>
        <v>0</v>
      </c>
      <c r="F43" s="14">
        <f t="shared" si="9"/>
        <v>0</v>
      </c>
      <c r="G43" s="14">
        <f t="shared" si="9"/>
        <v>0</v>
      </c>
      <c r="H43" s="14">
        <f t="shared" si="9"/>
        <v>0</v>
      </c>
      <c r="I43" s="14">
        <f t="shared" si="9"/>
        <v>0</v>
      </c>
      <c r="J43" s="14">
        <f t="shared" si="9"/>
        <v>0</v>
      </c>
      <c r="K43" s="14">
        <f t="shared" si="9"/>
        <v>0</v>
      </c>
      <c r="L43" s="14">
        <f t="shared" si="9"/>
        <v>0</v>
      </c>
      <c r="M43" s="14">
        <f t="shared" si="9"/>
        <v>0</v>
      </c>
      <c r="N43" s="14">
        <f t="shared" si="9"/>
        <v>1</v>
      </c>
      <c r="O43" s="47">
        <f t="shared" si="9"/>
        <v>0</v>
      </c>
      <c r="P43" s="15"/>
    </row>
    <row r="44" spans="2:16" ht="25.5" x14ac:dyDescent="0.2">
      <c r="B44" s="64" t="s">
        <v>149</v>
      </c>
      <c r="C44" s="63">
        <f>SUM(D44:O44)</f>
        <v>1</v>
      </c>
      <c r="D44" s="69">
        <v>0</v>
      </c>
      <c r="E44" s="69">
        <v>0</v>
      </c>
      <c r="F44" s="69">
        <v>0</v>
      </c>
      <c r="G44" s="69">
        <v>0</v>
      </c>
      <c r="H44" s="69">
        <v>0</v>
      </c>
      <c r="I44" s="69">
        <v>0</v>
      </c>
      <c r="J44" s="69">
        <v>0</v>
      </c>
      <c r="K44" s="69">
        <v>0</v>
      </c>
      <c r="L44" s="69">
        <v>0</v>
      </c>
      <c r="M44" s="69">
        <v>0</v>
      </c>
      <c r="N44" s="69">
        <v>1</v>
      </c>
      <c r="O44" s="70">
        <v>0</v>
      </c>
      <c r="P44" s="15"/>
    </row>
    <row r="45" spans="2:16" ht="39.950000000000003" customHeight="1" x14ac:dyDescent="0.2">
      <c r="B45" s="13" t="s">
        <v>34</v>
      </c>
      <c r="C45" s="36">
        <v>0</v>
      </c>
      <c r="D45" s="14">
        <v>0</v>
      </c>
      <c r="E45" s="14">
        <v>0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47">
        <v>0</v>
      </c>
      <c r="P45" s="15"/>
    </row>
    <row r="46" spans="2:16" ht="20.100000000000001" customHeight="1" x14ac:dyDescent="0.2">
      <c r="B46" s="21"/>
      <c r="C46" s="38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50"/>
      <c r="P46" s="23"/>
    </row>
    <row r="47" spans="2:16" ht="20.100000000000001" customHeight="1" x14ac:dyDescent="0.2">
      <c r="B47" s="24" t="s">
        <v>35</v>
      </c>
      <c r="C47" s="39">
        <f t="shared" ref="C47:O47" si="10">SUM(C48,C50,C51,C65,C67,C72)</f>
        <v>4542011170</v>
      </c>
      <c r="D47" s="25">
        <f t="shared" si="10"/>
        <v>880632752</v>
      </c>
      <c r="E47" s="25">
        <f t="shared" si="10"/>
        <v>396030563</v>
      </c>
      <c r="F47" s="25">
        <f t="shared" si="10"/>
        <v>355463421</v>
      </c>
      <c r="G47" s="25">
        <f t="shared" si="10"/>
        <v>396996949</v>
      </c>
      <c r="H47" s="25">
        <f t="shared" si="10"/>
        <v>322444880</v>
      </c>
      <c r="I47" s="25">
        <f t="shared" si="10"/>
        <v>302443548</v>
      </c>
      <c r="J47" s="25">
        <f t="shared" si="10"/>
        <v>437932848</v>
      </c>
      <c r="K47" s="25">
        <f t="shared" si="10"/>
        <v>285692708</v>
      </c>
      <c r="L47" s="25">
        <f t="shared" si="10"/>
        <v>276186379</v>
      </c>
      <c r="M47" s="25">
        <f t="shared" si="10"/>
        <v>338259873</v>
      </c>
      <c r="N47" s="25">
        <f t="shared" si="10"/>
        <v>254058182</v>
      </c>
      <c r="O47" s="51">
        <f t="shared" si="10"/>
        <v>295869067</v>
      </c>
      <c r="P47" s="15"/>
    </row>
    <row r="48" spans="2:16" ht="30.75" customHeight="1" x14ac:dyDescent="0.2">
      <c r="B48" s="13" t="s">
        <v>36</v>
      </c>
      <c r="C48" s="36">
        <f>C49</f>
        <v>1775256452</v>
      </c>
      <c r="D48" s="14">
        <f t="shared" ref="D48:O48" si="11">D49</f>
        <v>214405439</v>
      </c>
      <c r="E48" s="14">
        <f t="shared" si="11"/>
        <v>36797873</v>
      </c>
      <c r="F48" s="14">
        <f t="shared" si="11"/>
        <v>37826878</v>
      </c>
      <c r="G48" s="14">
        <f t="shared" si="11"/>
        <v>215092922</v>
      </c>
      <c r="H48" s="14">
        <f t="shared" si="11"/>
        <v>142776304</v>
      </c>
      <c r="I48" s="14">
        <f t="shared" si="11"/>
        <v>138089205</v>
      </c>
      <c r="J48" s="14">
        <f t="shared" si="11"/>
        <v>259727251</v>
      </c>
      <c r="K48" s="14">
        <f t="shared" si="11"/>
        <v>138087263</v>
      </c>
      <c r="L48" s="14">
        <f t="shared" si="11"/>
        <v>124811194</v>
      </c>
      <c r="M48" s="14">
        <f t="shared" si="11"/>
        <v>194280117</v>
      </c>
      <c r="N48" s="14">
        <f t="shared" si="11"/>
        <v>122939476</v>
      </c>
      <c r="O48" s="47">
        <f t="shared" si="11"/>
        <v>150422530</v>
      </c>
      <c r="P48" s="15"/>
    </row>
    <row r="49" spans="2:16" ht="20.100000000000001" customHeight="1" x14ac:dyDescent="0.2">
      <c r="B49" s="19" t="s">
        <v>150</v>
      </c>
      <c r="C49" s="37">
        <f t="shared" ref="C49" si="12">SUM(D49:O49)</f>
        <v>1775256452</v>
      </c>
      <c r="D49" s="20">
        <v>214405439</v>
      </c>
      <c r="E49" s="20">
        <v>36797873</v>
      </c>
      <c r="F49" s="20">
        <v>37826878</v>
      </c>
      <c r="G49" s="20">
        <v>215092922</v>
      </c>
      <c r="H49" s="20">
        <v>142776304</v>
      </c>
      <c r="I49" s="20">
        <v>138089205</v>
      </c>
      <c r="J49" s="20">
        <v>259727251</v>
      </c>
      <c r="K49" s="20">
        <v>138087263</v>
      </c>
      <c r="L49" s="20">
        <v>124811194</v>
      </c>
      <c r="M49" s="20">
        <v>194280117</v>
      </c>
      <c r="N49" s="20">
        <v>122939476</v>
      </c>
      <c r="O49" s="49">
        <v>150422530</v>
      </c>
      <c r="P49" s="15"/>
    </row>
    <row r="50" spans="2:16" ht="20.100000000000001" customHeight="1" x14ac:dyDescent="0.2">
      <c r="B50" s="13" t="s">
        <v>37</v>
      </c>
      <c r="C50" s="36">
        <v>0</v>
      </c>
      <c r="D50" s="14">
        <v>0</v>
      </c>
      <c r="E50" s="14">
        <v>0</v>
      </c>
      <c r="F50" s="14">
        <v>0</v>
      </c>
      <c r="G50" s="14">
        <v>0</v>
      </c>
      <c r="H50" s="14">
        <v>0</v>
      </c>
      <c r="I50" s="14">
        <v>0</v>
      </c>
      <c r="J50" s="14">
        <v>0</v>
      </c>
      <c r="K50" s="14">
        <v>0</v>
      </c>
      <c r="L50" s="14">
        <v>0</v>
      </c>
      <c r="M50" s="14">
        <v>0</v>
      </c>
      <c r="N50" s="14">
        <v>0</v>
      </c>
      <c r="O50" s="47">
        <v>0</v>
      </c>
      <c r="P50" s="15"/>
    </row>
    <row r="51" spans="2:16" ht="20.100000000000001" customHeight="1" x14ac:dyDescent="0.2">
      <c r="B51" s="13" t="s">
        <v>38</v>
      </c>
      <c r="C51" s="36">
        <f t="shared" ref="C51:O51" si="13">SUM(C52:C64)</f>
        <v>2644493130</v>
      </c>
      <c r="D51" s="14">
        <f t="shared" si="13"/>
        <v>657406837</v>
      </c>
      <c r="E51" s="14">
        <f t="shared" si="13"/>
        <v>348801973</v>
      </c>
      <c r="F51" s="14">
        <f t="shared" si="13"/>
        <v>304653465</v>
      </c>
      <c r="G51" s="14">
        <f t="shared" si="13"/>
        <v>166751774</v>
      </c>
      <c r="H51" s="14">
        <f t="shared" si="13"/>
        <v>165372095</v>
      </c>
      <c r="I51" s="14">
        <f t="shared" si="13"/>
        <v>152223573</v>
      </c>
      <c r="J51" s="14">
        <f t="shared" si="13"/>
        <v>165308426</v>
      </c>
      <c r="K51" s="14">
        <f t="shared" si="13"/>
        <v>134622463</v>
      </c>
      <c r="L51" s="14">
        <f t="shared" si="13"/>
        <v>145534644</v>
      </c>
      <c r="M51" s="14">
        <f t="shared" si="13"/>
        <v>136442758</v>
      </c>
      <c r="N51" s="14">
        <f t="shared" si="13"/>
        <v>125697984</v>
      </c>
      <c r="O51" s="47">
        <f t="shared" si="13"/>
        <v>141677138</v>
      </c>
      <c r="P51" s="15"/>
    </row>
    <row r="52" spans="2:16" ht="20.100000000000001" customHeight="1" x14ac:dyDescent="0.2">
      <c r="B52" s="19" t="s">
        <v>151</v>
      </c>
      <c r="C52" s="37">
        <f t="shared" ref="C52:C66" si="14">SUM(D52:O52)</f>
        <v>913064118</v>
      </c>
      <c r="D52" s="20">
        <v>74885876</v>
      </c>
      <c r="E52" s="20">
        <v>63401459</v>
      </c>
      <c r="F52" s="20">
        <v>70819256</v>
      </c>
      <c r="G52" s="20">
        <v>72257757</v>
      </c>
      <c r="H52" s="20">
        <v>75294782</v>
      </c>
      <c r="I52" s="20">
        <v>76230712</v>
      </c>
      <c r="J52" s="20">
        <v>94717257</v>
      </c>
      <c r="K52" s="20">
        <v>73908938</v>
      </c>
      <c r="L52" s="20">
        <v>85014164</v>
      </c>
      <c r="M52" s="20">
        <v>83093558</v>
      </c>
      <c r="N52" s="20">
        <v>64650616</v>
      </c>
      <c r="O52" s="49">
        <v>78789743</v>
      </c>
      <c r="P52" s="18"/>
    </row>
    <row r="53" spans="2:16" ht="20.100000000000001" customHeight="1" x14ac:dyDescent="0.2">
      <c r="B53" s="19" t="s">
        <v>150</v>
      </c>
      <c r="C53" s="37">
        <f t="shared" si="14"/>
        <v>1490655121</v>
      </c>
      <c r="D53" s="20">
        <v>565133234</v>
      </c>
      <c r="E53" s="20">
        <v>266746650</v>
      </c>
      <c r="F53" s="20">
        <v>213598559</v>
      </c>
      <c r="G53" s="20">
        <v>74056716</v>
      </c>
      <c r="H53" s="20">
        <v>70929279</v>
      </c>
      <c r="I53" s="20">
        <v>56289290</v>
      </c>
      <c r="J53" s="20">
        <v>50575367</v>
      </c>
      <c r="K53" s="20">
        <v>40638409</v>
      </c>
      <c r="L53" s="20">
        <v>34260281</v>
      </c>
      <c r="M53" s="20">
        <v>34046839</v>
      </c>
      <c r="N53" s="20">
        <v>40442065</v>
      </c>
      <c r="O53" s="49">
        <v>43938432</v>
      </c>
      <c r="P53" s="18"/>
    </row>
    <row r="54" spans="2:16" ht="20.100000000000001" customHeight="1" x14ac:dyDescent="0.2">
      <c r="B54" s="19" t="s">
        <v>152</v>
      </c>
      <c r="C54" s="37">
        <f t="shared" si="14"/>
        <v>144894333</v>
      </c>
      <c r="D54" s="20">
        <v>10195592</v>
      </c>
      <c r="E54" s="20">
        <v>11594342</v>
      </c>
      <c r="F54" s="20">
        <v>12389949</v>
      </c>
      <c r="G54" s="20">
        <v>12351115</v>
      </c>
      <c r="H54" s="20">
        <v>12270669</v>
      </c>
      <c r="I54" s="20">
        <v>12301231</v>
      </c>
      <c r="J54" s="20">
        <v>12256338</v>
      </c>
      <c r="K54" s="20">
        <v>12335566</v>
      </c>
      <c r="L54" s="20">
        <v>12297460</v>
      </c>
      <c r="M54" s="20">
        <v>12324419</v>
      </c>
      <c r="N54" s="20">
        <v>12313009</v>
      </c>
      <c r="O54" s="49">
        <v>12264643</v>
      </c>
      <c r="P54" s="18"/>
    </row>
    <row r="55" spans="2:16" ht="20.100000000000001" customHeight="1" x14ac:dyDescent="0.2">
      <c r="B55" s="19" t="s">
        <v>153</v>
      </c>
      <c r="C55" s="37">
        <f t="shared" si="14"/>
        <v>4312392</v>
      </c>
      <c r="D55" s="20">
        <v>826855</v>
      </c>
      <c r="E55" s="20">
        <v>774011</v>
      </c>
      <c r="F55" s="20">
        <v>464802</v>
      </c>
      <c r="G55" s="20">
        <v>266013</v>
      </c>
      <c r="H55" s="20">
        <v>290794</v>
      </c>
      <c r="I55" s="20">
        <v>326845</v>
      </c>
      <c r="J55" s="20">
        <v>265102</v>
      </c>
      <c r="K55" s="20">
        <v>199371</v>
      </c>
      <c r="L55" s="20">
        <v>176956</v>
      </c>
      <c r="M55" s="20">
        <v>320793</v>
      </c>
      <c r="N55" s="20">
        <v>227148</v>
      </c>
      <c r="O55" s="49">
        <v>173702</v>
      </c>
      <c r="P55" s="18"/>
    </row>
    <row r="56" spans="2:16" ht="20.100000000000001" customHeight="1" x14ac:dyDescent="0.2">
      <c r="B56" s="19" t="s">
        <v>154</v>
      </c>
      <c r="C56" s="37">
        <f t="shared" si="14"/>
        <v>48570135</v>
      </c>
      <c r="D56" s="20">
        <v>3368944</v>
      </c>
      <c r="E56" s="20">
        <v>3603620</v>
      </c>
      <c r="F56" s="20">
        <v>4745384</v>
      </c>
      <c r="G56" s="20">
        <v>4726788</v>
      </c>
      <c r="H56" s="20">
        <v>3578834</v>
      </c>
      <c r="I56" s="20">
        <v>3855088</v>
      </c>
      <c r="J56" s="20">
        <v>3447414</v>
      </c>
      <c r="K56" s="20">
        <v>4390315</v>
      </c>
      <c r="L56" s="20">
        <v>4159644</v>
      </c>
      <c r="M56" s="20">
        <v>3931697</v>
      </c>
      <c r="N56" s="20">
        <v>4355508</v>
      </c>
      <c r="O56" s="49">
        <v>4406899</v>
      </c>
      <c r="P56" s="18"/>
    </row>
    <row r="57" spans="2:16" ht="20.100000000000001" customHeight="1" x14ac:dyDescent="0.2">
      <c r="B57" s="19" t="s">
        <v>155</v>
      </c>
      <c r="C57" s="37">
        <f t="shared" si="14"/>
        <v>1010951</v>
      </c>
      <c r="D57" s="20">
        <v>45635</v>
      </c>
      <c r="E57" s="20">
        <v>73439</v>
      </c>
      <c r="F57" s="20">
        <v>92735</v>
      </c>
      <c r="G57" s="20">
        <v>96471</v>
      </c>
      <c r="H57" s="20">
        <v>97923</v>
      </c>
      <c r="I57" s="20">
        <v>94811</v>
      </c>
      <c r="J57" s="20">
        <v>105185</v>
      </c>
      <c r="K57" s="20">
        <v>106846</v>
      </c>
      <c r="L57" s="20">
        <v>95640</v>
      </c>
      <c r="M57" s="20">
        <v>83814</v>
      </c>
      <c r="N57" s="20">
        <v>80080</v>
      </c>
      <c r="O57" s="49">
        <v>38372</v>
      </c>
      <c r="P57" s="18"/>
    </row>
    <row r="58" spans="2:16" ht="20.100000000000001" customHeight="1" x14ac:dyDescent="0.2">
      <c r="B58" s="19" t="s">
        <v>156</v>
      </c>
      <c r="C58" s="37">
        <f t="shared" si="14"/>
        <v>22320408</v>
      </c>
      <c r="D58" s="20">
        <v>1282460</v>
      </c>
      <c r="E58" s="20">
        <v>1264047</v>
      </c>
      <c r="F58" s="20">
        <v>960863</v>
      </c>
      <c r="G58" s="20">
        <v>1319103</v>
      </c>
      <c r="H58" s="20">
        <v>1441309</v>
      </c>
      <c r="I58" s="20">
        <v>1529250</v>
      </c>
      <c r="J58" s="20">
        <v>2468678</v>
      </c>
      <c r="K58" s="20">
        <v>1334177</v>
      </c>
      <c r="L58" s="20">
        <v>7762871</v>
      </c>
      <c r="M58" s="20">
        <v>1132979</v>
      </c>
      <c r="N58" s="20">
        <v>950664</v>
      </c>
      <c r="O58" s="49">
        <v>874007</v>
      </c>
      <c r="P58" s="18"/>
    </row>
    <row r="59" spans="2:16" ht="20.100000000000001" customHeight="1" x14ac:dyDescent="0.2">
      <c r="B59" s="19" t="s">
        <v>157</v>
      </c>
      <c r="C59" s="37">
        <f t="shared" si="14"/>
        <v>50778</v>
      </c>
      <c r="D59" s="20">
        <v>5390</v>
      </c>
      <c r="E59" s="20">
        <v>4213</v>
      </c>
      <c r="F59" s="20">
        <v>3914</v>
      </c>
      <c r="G59" s="20">
        <v>3781</v>
      </c>
      <c r="H59" s="20">
        <v>3576</v>
      </c>
      <c r="I59" s="20">
        <v>9155</v>
      </c>
      <c r="J59" s="20">
        <v>3465</v>
      </c>
      <c r="K59" s="20">
        <v>3162</v>
      </c>
      <c r="L59" s="20">
        <v>3475</v>
      </c>
      <c r="M59" s="20">
        <v>3001</v>
      </c>
      <c r="N59" s="20">
        <v>3668</v>
      </c>
      <c r="O59" s="49">
        <v>3978</v>
      </c>
      <c r="P59" s="18"/>
    </row>
    <row r="60" spans="2:16" ht="20.100000000000001" customHeight="1" x14ac:dyDescent="0.2">
      <c r="B60" s="19" t="s">
        <v>158</v>
      </c>
      <c r="C60" s="37">
        <f t="shared" si="14"/>
        <v>2024634</v>
      </c>
      <c r="D60" s="20">
        <v>187047</v>
      </c>
      <c r="E60" s="20">
        <v>129048</v>
      </c>
      <c r="F60" s="20">
        <v>166747</v>
      </c>
      <c r="G60" s="20">
        <v>194296</v>
      </c>
      <c r="H60" s="20">
        <v>148187</v>
      </c>
      <c r="I60" s="20">
        <v>140647</v>
      </c>
      <c r="J60" s="20">
        <v>195746</v>
      </c>
      <c r="K60" s="20">
        <v>171097</v>
      </c>
      <c r="L60" s="20">
        <v>226239</v>
      </c>
      <c r="M60" s="20">
        <v>226687</v>
      </c>
      <c r="N60" s="20">
        <v>130840</v>
      </c>
      <c r="O60" s="49">
        <v>108053</v>
      </c>
      <c r="P60" s="18"/>
    </row>
    <row r="61" spans="2:16" ht="20.100000000000001" customHeight="1" x14ac:dyDescent="0.2">
      <c r="B61" s="19" t="s">
        <v>159</v>
      </c>
      <c r="C61" s="37">
        <f t="shared" si="14"/>
        <v>14058914</v>
      </c>
      <c r="D61" s="20">
        <v>1412067</v>
      </c>
      <c r="E61" s="20">
        <v>1147407</v>
      </c>
      <c r="F61" s="20">
        <v>1094299</v>
      </c>
      <c r="G61" s="20">
        <v>1081795</v>
      </c>
      <c r="H61" s="20">
        <v>918654</v>
      </c>
      <c r="I61" s="20">
        <v>1048570</v>
      </c>
      <c r="J61" s="20">
        <v>837795</v>
      </c>
      <c r="K61" s="20">
        <v>1136624</v>
      </c>
      <c r="L61" s="20">
        <v>1139975</v>
      </c>
      <c r="M61" s="20">
        <v>864665</v>
      </c>
      <c r="N61" s="20">
        <v>2377431</v>
      </c>
      <c r="O61" s="49">
        <v>999632</v>
      </c>
      <c r="P61" s="18"/>
    </row>
    <row r="62" spans="2:16" ht="20.100000000000001" customHeight="1" x14ac:dyDescent="0.2">
      <c r="B62" s="19" t="s">
        <v>160</v>
      </c>
      <c r="C62" s="37">
        <f t="shared" si="14"/>
        <v>2734385</v>
      </c>
      <c r="D62" s="20">
        <v>0</v>
      </c>
      <c r="E62" s="20">
        <v>0</v>
      </c>
      <c r="F62" s="20">
        <v>253211</v>
      </c>
      <c r="G62" s="20">
        <v>334202</v>
      </c>
      <c r="H62" s="20">
        <v>334202</v>
      </c>
      <c r="I62" s="20">
        <v>334202</v>
      </c>
      <c r="J62" s="20">
        <v>372342</v>
      </c>
      <c r="K62" s="20">
        <v>334202</v>
      </c>
      <c r="L62" s="20">
        <v>334202</v>
      </c>
      <c r="M62" s="20">
        <v>350538</v>
      </c>
      <c r="N62" s="20">
        <v>87284</v>
      </c>
      <c r="O62" s="49">
        <v>0</v>
      </c>
      <c r="P62" s="18"/>
    </row>
    <row r="63" spans="2:16" ht="20.100000000000001" customHeight="1" x14ac:dyDescent="0.2">
      <c r="B63" s="19" t="s">
        <v>161</v>
      </c>
      <c r="C63" s="37">
        <f t="shared" si="14"/>
        <v>796712</v>
      </c>
      <c r="D63" s="20">
        <v>63737</v>
      </c>
      <c r="E63" s="20">
        <v>63737</v>
      </c>
      <c r="F63" s="20">
        <v>63737</v>
      </c>
      <c r="G63" s="20">
        <v>63737</v>
      </c>
      <c r="H63" s="20">
        <v>63737</v>
      </c>
      <c r="I63" s="20">
        <v>63737</v>
      </c>
      <c r="J63" s="20">
        <v>63737</v>
      </c>
      <c r="K63" s="20">
        <v>63737</v>
      </c>
      <c r="L63" s="20">
        <v>63737</v>
      </c>
      <c r="M63" s="20">
        <v>63737</v>
      </c>
      <c r="N63" s="20">
        <v>79671</v>
      </c>
      <c r="O63" s="49">
        <v>79671</v>
      </c>
      <c r="P63" s="18"/>
    </row>
    <row r="64" spans="2:16" ht="25.5" x14ac:dyDescent="0.2">
      <c r="B64" s="59" t="s">
        <v>162</v>
      </c>
      <c r="C64" s="37">
        <f t="shared" si="14"/>
        <v>249</v>
      </c>
      <c r="D64" s="20">
        <v>0</v>
      </c>
      <c r="E64" s="20">
        <v>0</v>
      </c>
      <c r="F64" s="20">
        <v>9</v>
      </c>
      <c r="G64" s="20">
        <v>0</v>
      </c>
      <c r="H64" s="20">
        <v>149</v>
      </c>
      <c r="I64" s="20">
        <v>35</v>
      </c>
      <c r="J64" s="20">
        <v>0</v>
      </c>
      <c r="K64" s="20">
        <v>19</v>
      </c>
      <c r="L64" s="20">
        <v>0</v>
      </c>
      <c r="M64" s="20">
        <v>31</v>
      </c>
      <c r="N64" s="20">
        <v>0</v>
      </c>
      <c r="O64" s="49">
        <v>6</v>
      </c>
      <c r="P64" s="18"/>
    </row>
    <row r="65" spans="2:16" ht="20.100000000000001" customHeight="1" x14ac:dyDescent="0.2">
      <c r="B65" s="13" t="s">
        <v>39</v>
      </c>
      <c r="C65" s="36">
        <f>C66</f>
        <v>12585</v>
      </c>
      <c r="D65" s="14">
        <f t="shared" ref="D65:O65" si="15">D66</f>
        <v>387</v>
      </c>
      <c r="E65" s="14">
        <f t="shared" si="15"/>
        <v>1008</v>
      </c>
      <c r="F65" s="14">
        <f t="shared" si="15"/>
        <v>1816</v>
      </c>
      <c r="G65" s="14">
        <f t="shared" si="15"/>
        <v>808</v>
      </c>
      <c r="H65" s="14">
        <f t="shared" si="15"/>
        <v>404</v>
      </c>
      <c r="I65" s="14">
        <f t="shared" si="15"/>
        <v>808</v>
      </c>
      <c r="J65" s="14">
        <f t="shared" si="15"/>
        <v>404</v>
      </c>
      <c r="K65" s="14">
        <f t="shared" si="15"/>
        <v>1007</v>
      </c>
      <c r="L65" s="14">
        <f t="shared" si="15"/>
        <v>2219</v>
      </c>
      <c r="M65" s="14">
        <f t="shared" si="15"/>
        <v>430</v>
      </c>
      <c r="N65" s="14">
        <f t="shared" si="15"/>
        <v>3080</v>
      </c>
      <c r="O65" s="47">
        <f t="shared" si="15"/>
        <v>214</v>
      </c>
      <c r="P65" s="15"/>
    </row>
    <row r="66" spans="2:16" ht="20.100000000000001" customHeight="1" x14ac:dyDescent="0.2">
      <c r="B66" s="19" t="s">
        <v>163</v>
      </c>
      <c r="C66" s="37">
        <f t="shared" si="14"/>
        <v>12585</v>
      </c>
      <c r="D66" s="20">
        <v>387</v>
      </c>
      <c r="E66" s="20">
        <v>1008</v>
      </c>
      <c r="F66" s="20">
        <v>1816</v>
      </c>
      <c r="G66" s="20">
        <v>808</v>
      </c>
      <c r="H66" s="20">
        <v>404</v>
      </c>
      <c r="I66" s="20">
        <v>808</v>
      </c>
      <c r="J66" s="20">
        <v>404</v>
      </c>
      <c r="K66" s="20">
        <v>1007</v>
      </c>
      <c r="L66" s="20">
        <v>2219</v>
      </c>
      <c r="M66" s="20">
        <v>430</v>
      </c>
      <c r="N66" s="20">
        <v>3080</v>
      </c>
      <c r="O66" s="49">
        <v>214</v>
      </c>
      <c r="P66" s="15"/>
    </row>
    <row r="67" spans="2:16" ht="20.100000000000001" customHeight="1" x14ac:dyDescent="0.2">
      <c r="B67" s="13" t="s">
        <v>40</v>
      </c>
      <c r="C67" s="36">
        <f>SUM(C68:C71)</f>
        <v>122249003</v>
      </c>
      <c r="D67" s="14">
        <f>SUM(D68:D71)</f>
        <v>8820089</v>
      </c>
      <c r="E67" s="14">
        <f t="shared" ref="E67:O67" si="16">SUM(E68:E71)</f>
        <v>10429709</v>
      </c>
      <c r="F67" s="14">
        <f t="shared" si="16"/>
        <v>12981262</v>
      </c>
      <c r="G67" s="14">
        <f t="shared" si="16"/>
        <v>15151445</v>
      </c>
      <c r="H67" s="14">
        <f t="shared" si="16"/>
        <v>14296077</v>
      </c>
      <c r="I67" s="14">
        <f t="shared" si="16"/>
        <v>12129962</v>
      </c>
      <c r="J67" s="14">
        <f t="shared" si="16"/>
        <v>12896767</v>
      </c>
      <c r="K67" s="14">
        <f t="shared" si="16"/>
        <v>12981975</v>
      </c>
      <c r="L67" s="14">
        <f t="shared" si="16"/>
        <v>5838322</v>
      </c>
      <c r="M67" s="14">
        <f t="shared" si="16"/>
        <v>7536568</v>
      </c>
      <c r="N67" s="14">
        <f t="shared" si="16"/>
        <v>5417642</v>
      </c>
      <c r="O67" s="47">
        <f t="shared" si="16"/>
        <v>3769185</v>
      </c>
      <c r="P67" s="15"/>
    </row>
    <row r="68" spans="2:16" ht="20.100000000000001" customHeight="1" x14ac:dyDescent="0.2">
      <c r="B68" s="19" t="s">
        <v>22</v>
      </c>
      <c r="C68" s="37">
        <f>SUM(D68:O68)</f>
        <v>28356044</v>
      </c>
      <c r="D68" s="20">
        <v>4620848</v>
      </c>
      <c r="E68" s="20">
        <v>3285422</v>
      </c>
      <c r="F68" s="20">
        <v>3442652</v>
      </c>
      <c r="G68" s="20">
        <v>2917397</v>
      </c>
      <c r="H68" s="20">
        <v>2282319</v>
      </c>
      <c r="I68" s="20">
        <v>1953133</v>
      </c>
      <c r="J68" s="20">
        <v>2057215</v>
      </c>
      <c r="K68" s="20">
        <v>1855018</v>
      </c>
      <c r="L68" s="20">
        <v>1496564</v>
      </c>
      <c r="M68" s="20">
        <v>1647608</v>
      </c>
      <c r="N68" s="20">
        <v>1706169</v>
      </c>
      <c r="O68" s="49">
        <v>1091699</v>
      </c>
      <c r="P68" s="18"/>
    </row>
    <row r="69" spans="2:16" ht="20.100000000000001" customHeight="1" x14ac:dyDescent="0.2">
      <c r="B69" s="19" t="s">
        <v>147</v>
      </c>
      <c r="C69" s="37">
        <f>SUM(D69:O69)</f>
        <v>21640032</v>
      </c>
      <c r="D69" s="20">
        <v>1227743</v>
      </c>
      <c r="E69" s="20">
        <v>1973807</v>
      </c>
      <c r="F69" s="20">
        <v>2397853</v>
      </c>
      <c r="G69" s="20">
        <v>2498564</v>
      </c>
      <c r="H69" s="20">
        <v>2151935</v>
      </c>
      <c r="I69" s="20">
        <v>1727708</v>
      </c>
      <c r="J69" s="20">
        <v>2145880</v>
      </c>
      <c r="K69" s="20">
        <v>2050932</v>
      </c>
      <c r="L69" s="20">
        <v>1312805</v>
      </c>
      <c r="M69" s="20">
        <v>2227939</v>
      </c>
      <c r="N69" s="20">
        <v>1208818</v>
      </c>
      <c r="O69" s="49">
        <v>716048</v>
      </c>
      <c r="P69" s="18"/>
    </row>
    <row r="70" spans="2:16" ht="20.100000000000001" customHeight="1" x14ac:dyDescent="0.2">
      <c r="B70" s="19" t="s">
        <v>23</v>
      </c>
      <c r="C70" s="37">
        <f>SUM(D70:O70)</f>
        <v>72252927</v>
      </c>
      <c r="D70" s="20">
        <v>2971498</v>
      </c>
      <c r="E70" s="20">
        <v>5170480</v>
      </c>
      <c r="F70" s="20">
        <v>7140757</v>
      </c>
      <c r="G70" s="20">
        <v>9735484</v>
      </c>
      <c r="H70" s="20">
        <v>9861823</v>
      </c>
      <c r="I70" s="20">
        <v>8449121</v>
      </c>
      <c r="J70" s="20">
        <v>8693672</v>
      </c>
      <c r="K70" s="20">
        <v>9076025</v>
      </c>
      <c r="L70" s="20">
        <v>3028953</v>
      </c>
      <c r="M70" s="20">
        <v>3661021</v>
      </c>
      <c r="N70" s="20">
        <v>2502655</v>
      </c>
      <c r="O70" s="49">
        <v>1961438</v>
      </c>
      <c r="P70" s="18"/>
    </row>
    <row r="71" spans="2:16" ht="20.100000000000001" customHeight="1" x14ac:dyDescent="0.2">
      <c r="B71" s="19" t="s">
        <v>148</v>
      </c>
      <c r="C71" s="37">
        <f>SUM(D71:O71)</f>
        <v>0</v>
      </c>
      <c r="D71" s="20">
        <v>0</v>
      </c>
      <c r="E71" s="20">
        <v>0</v>
      </c>
      <c r="F71" s="20">
        <v>0</v>
      </c>
      <c r="G71" s="20">
        <v>0</v>
      </c>
      <c r="H71" s="20">
        <v>0</v>
      </c>
      <c r="I71" s="20">
        <v>0</v>
      </c>
      <c r="J71" s="20">
        <v>0</v>
      </c>
      <c r="K71" s="20">
        <v>0</v>
      </c>
      <c r="L71" s="20">
        <v>0</v>
      </c>
      <c r="M71" s="20">
        <v>0</v>
      </c>
      <c r="N71" s="20">
        <v>0</v>
      </c>
      <c r="O71" s="49">
        <v>0</v>
      </c>
      <c r="P71" s="18"/>
    </row>
    <row r="72" spans="2:16" ht="39.950000000000003" customHeight="1" x14ac:dyDescent="0.2">
      <c r="B72" s="13" t="s">
        <v>41</v>
      </c>
      <c r="C72" s="36">
        <v>0</v>
      </c>
      <c r="D72" s="14">
        <v>0</v>
      </c>
      <c r="E72" s="14">
        <v>0</v>
      </c>
      <c r="F72" s="14">
        <v>0</v>
      </c>
      <c r="G72" s="14">
        <v>0</v>
      </c>
      <c r="H72" s="14">
        <v>0</v>
      </c>
      <c r="I72" s="14">
        <v>0</v>
      </c>
      <c r="J72" s="14">
        <v>0</v>
      </c>
      <c r="K72" s="14">
        <v>0</v>
      </c>
      <c r="L72" s="14">
        <v>0</v>
      </c>
      <c r="M72" s="14">
        <v>0</v>
      </c>
      <c r="N72" s="14">
        <v>0</v>
      </c>
      <c r="O72" s="47">
        <v>0</v>
      </c>
      <c r="P72" s="15"/>
    </row>
    <row r="73" spans="2:16" ht="20.100000000000001" customHeight="1" x14ac:dyDescent="0.2">
      <c r="B73" s="21"/>
      <c r="C73" s="38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50"/>
      <c r="P73" s="23"/>
    </row>
    <row r="74" spans="2:16" ht="20.100000000000001" customHeight="1" x14ac:dyDescent="0.2">
      <c r="B74" s="24" t="s">
        <v>42</v>
      </c>
      <c r="C74" s="39">
        <f>SUM(C75,C78,C79)</f>
        <v>440555760</v>
      </c>
      <c r="D74" s="25">
        <f t="shared" ref="D74:O74" si="17">SUM(D75,D78,D79)</f>
        <v>27638593</v>
      </c>
      <c r="E74" s="25">
        <f t="shared" si="17"/>
        <v>33154945</v>
      </c>
      <c r="F74" s="25">
        <f t="shared" si="17"/>
        <v>43102629</v>
      </c>
      <c r="G74" s="25">
        <f t="shared" si="17"/>
        <v>51378822</v>
      </c>
      <c r="H74" s="25">
        <f t="shared" si="17"/>
        <v>38628484</v>
      </c>
      <c r="I74" s="25">
        <f t="shared" si="17"/>
        <v>38281392</v>
      </c>
      <c r="J74" s="25">
        <f t="shared" si="17"/>
        <v>39200130</v>
      </c>
      <c r="K74" s="25">
        <f t="shared" si="17"/>
        <v>40542214</v>
      </c>
      <c r="L74" s="25">
        <f t="shared" si="17"/>
        <v>37181760</v>
      </c>
      <c r="M74" s="25">
        <f t="shared" si="17"/>
        <v>37441287</v>
      </c>
      <c r="N74" s="25">
        <f t="shared" si="17"/>
        <v>23171187</v>
      </c>
      <c r="O74" s="51">
        <f t="shared" si="17"/>
        <v>30834317</v>
      </c>
      <c r="P74" s="15"/>
    </row>
    <row r="75" spans="2:16" ht="20.100000000000001" customHeight="1" x14ac:dyDescent="0.2">
      <c r="B75" s="13" t="s">
        <v>42</v>
      </c>
      <c r="C75" s="36">
        <f>SUM(C76:C77)</f>
        <v>440555760</v>
      </c>
      <c r="D75" s="14">
        <f t="shared" ref="D75:O75" si="18">SUM(D76:D77)</f>
        <v>27638593</v>
      </c>
      <c r="E75" s="14">
        <f t="shared" si="18"/>
        <v>33154945</v>
      </c>
      <c r="F75" s="14">
        <f t="shared" si="18"/>
        <v>43102629</v>
      </c>
      <c r="G75" s="14">
        <f t="shared" si="18"/>
        <v>51378822</v>
      </c>
      <c r="H75" s="14">
        <f t="shared" si="18"/>
        <v>38628484</v>
      </c>
      <c r="I75" s="14">
        <f t="shared" si="18"/>
        <v>38281392</v>
      </c>
      <c r="J75" s="14">
        <f t="shared" si="18"/>
        <v>39200130</v>
      </c>
      <c r="K75" s="14">
        <f t="shared" si="18"/>
        <v>40542214</v>
      </c>
      <c r="L75" s="14">
        <f t="shared" si="18"/>
        <v>37181760</v>
      </c>
      <c r="M75" s="14">
        <f t="shared" si="18"/>
        <v>37441287</v>
      </c>
      <c r="N75" s="14">
        <f t="shared" si="18"/>
        <v>23171187</v>
      </c>
      <c r="O75" s="47">
        <f t="shared" si="18"/>
        <v>30834317</v>
      </c>
      <c r="P75" s="15"/>
    </row>
    <row r="76" spans="2:16" ht="20.100000000000001" customHeight="1" x14ac:dyDescent="0.2">
      <c r="B76" s="19" t="s">
        <v>164</v>
      </c>
      <c r="C76" s="37">
        <f>SUM(D76:O76)</f>
        <v>56499461</v>
      </c>
      <c r="D76" s="20">
        <v>5371522</v>
      </c>
      <c r="E76" s="20">
        <v>5861906</v>
      </c>
      <c r="F76" s="20">
        <v>5752658</v>
      </c>
      <c r="G76" s="20">
        <v>5380532</v>
      </c>
      <c r="H76" s="20">
        <v>4272688</v>
      </c>
      <c r="I76" s="20">
        <v>4099969</v>
      </c>
      <c r="J76" s="20">
        <v>3552654</v>
      </c>
      <c r="K76" s="20">
        <v>7555496</v>
      </c>
      <c r="L76" s="20">
        <v>3533229</v>
      </c>
      <c r="M76" s="20">
        <v>6068669</v>
      </c>
      <c r="N76" s="20">
        <v>2817592</v>
      </c>
      <c r="O76" s="49">
        <v>2232546</v>
      </c>
      <c r="P76" s="18"/>
    </row>
    <row r="77" spans="2:16" ht="20.100000000000001" customHeight="1" x14ac:dyDescent="0.2">
      <c r="B77" s="19" t="s">
        <v>43</v>
      </c>
      <c r="C77" s="37">
        <f>SUM(D77:O77)</f>
        <v>384056299</v>
      </c>
      <c r="D77" s="20">
        <v>22267071</v>
      </c>
      <c r="E77" s="20">
        <v>27293039</v>
      </c>
      <c r="F77" s="20">
        <v>37349971</v>
      </c>
      <c r="G77" s="20">
        <v>45998290</v>
      </c>
      <c r="H77" s="20">
        <v>34355796</v>
      </c>
      <c r="I77" s="20">
        <v>34181423</v>
      </c>
      <c r="J77" s="20">
        <v>35647476</v>
      </c>
      <c r="K77" s="20">
        <v>32986718</v>
      </c>
      <c r="L77" s="20">
        <v>33648531</v>
      </c>
      <c r="M77" s="20">
        <v>31372618</v>
      </c>
      <c r="N77" s="20">
        <v>20353595</v>
      </c>
      <c r="O77" s="49">
        <v>28601771</v>
      </c>
      <c r="P77" s="18"/>
    </row>
    <row r="78" spans="2:16" ht="20.100000000000001" customHeight="1" x14ac:dyDescent="0.2">
      <c r="B78" s="13" t="s">
        <v>44</v>
      </c>
      <c r="C78" s="36">
        <v>0</v>
      </c>
      <c r="D78" s="14">
        <v>0</v>
      </c>
      <c r="E78" s="14">
        <v>0</v>
      </c>
      <c r="F78" s="14">
        <v>0</v>
      </c>
      <c r="G78" s="14">
        <v>0</v>
      </c>
      <c r="H78" s="14">
        <v>0</v>
      </c>
      <c r="I78" s="14">
        <v>0</v>
      </c>
      <c r="J78" s="14">
        <v>0</v>
      </c>
      <c r="K78" s="14">
        <v>0</v>
      </c>
      <c r="L78" s="14">
        <v>0</v>
      </c>
      <c r="M78" s="14">
        <v>0</v>
      </c>
      <c r="N78" s="14">
        <v>0</v>
      </c>
      <c r="O78" s="47">
        <v>0</v>
      </c>
      <c r="P78" s="15"/>
    </row>
    <row r="79" spans="2:16" ht="39.950000000000003" customHeight="1" x14ac:dyDescent="0.2">
      <c r="B79" s="26" t="s">
        <v>45</v>
      </c>
      <c r="C79" s="36">
        <v>0</v>
      </c>
      <c r="D79" s="14">
        <v>0</v>
      </c>
      <c r="E79" s="14">
        <v>0</v>
      </c>
      <c r="F79" s="14">
        <v>0</v>
      </c>
      <c r="G79" s="14">
        <v>0</v>
      </c>
      <c r="H79" s="14">
        <v>0</v>
      </c>
      <c r="I79" s="14">
        <v>0</v>
      </c>
      <c r="J79" s="14">
        <v>0</v>
      </c>
      <c r="K79" s="14">
        <v>0</v>
      </c>
      <c r="L79" s="14">
        <v>0</v>
      </c>
      <c r="M79" s="14">
        <v>0</v>
      </c>
      <c r="N79" s="14">
        <v>0</v>
      </c>
      <c r="O79" s="47">
        <v>0</v>
      </c>
      <c r="P79" s="15"/>
    </row>
    <row r="80" spans="2:16" ht="20.100000000000001" customHeight="1" x14ac:dyDescent="0.2">
      <c r="B80" s="27"/>
      <c r="C80" s="40"/>
      <c r="D80" s="71"/>
      <c r="E80" s="71"/>
      <c r="F80" s="71"/>
      <c r="G80" s="71"/>
      <c r="H80" s="71"/>
      <c r="I80" s="71"/>
      <c r="J80" s="71"/>
      <c r="K80" s="71"/>
      <c r="L80" s="71"/>
      <c r="M80" s="71"/>
      <c r="N80" s="71"/>
      <c r="O80" s="52"/>
      <c r="P80" s="23"/>
    </row>
    <row r="81" spans="2:16" ht="20.100000000000001" customHeight="1" x14ac:dyDescent="0.2">
      <c r="B81" s="24" t="s">
        <v>46</v>
      </c>
      <c r="C81" s="39">
        <f t="shared" ref="C81:O81" si="19">SUM(C82,C85,C86,C91)</f>
        <v>372412173</v>
      </c>
      <c r="D81" s="25">
        <f t="shared" si="19"/>
        <v>55488819</v>
      </c>
      <c r="E81" s="25">
        <f t="shared" si="19"/>
        <v>47505903</v>
      </c>
      <c r="F81" s="25">
        <f t="shared" si="19"/>
        <v>35054158</v>
      </c>
      <c r="G81" s="25">
        <f t="shared" si="19"/>
        <v>63300732</v>
      </c>
      <c r="H81" s="25">
        <f t="shared" si="19"/>
        <v>18955304</v>
      </c>
      <c r="I81" s="25">
        <f t="shared" si="19"/>
        <v>18712794</v>
      </c>
      <c r="J81" s="25">
        <f t="shared" si="19"/>
        <v>20799202</v>
      </c>
      <c r="K81" s="25">
        <f t="shared" si="19"/>
        <v>21702442</v>
      </c>
      <c r="L81" s="25">
        <f t="shared" si="19"/>
        <v>28583531</v>
      </c>
      <c r="M81" s="25">
        <f t="shared" si="19"/>
        <v>22777239</v>
      </c>
      <c r="N81" s="25">
        <f t="shared" si="19"/>
        <v>21275251</v>
      </c>
      <c r="O81" s="51">
        <f t="shared" si="19"/>
        <v>18256798</v>
      </c>
      <c r="P81" s="15"/>
    </row>
    <row r="82" spans="2:16" ht="20.100000000000001" customHeight="1" x14ac:dyDescent="0.2">
      <c r="B82" s="13" t="s">
        <v>46</v>
      </c>
      <c r="C82" s="36">
        <f t="shared" ref="C82:O82" si="20">SUM(C83:C84)</f>
        <v>372412173</v>
      </c>
      <c r="D82" s="14">
        <f t="shared" si="20"/>
        <v>55488819</v>
      </c>
      <c r="E82" s="14">
        <f t="shared" si="20"/>
        <v>47505903</v>
      </c>
      <c r="F82" s="14">
        <f t="shared" si="20"/>
        <v>35054158</v>
      </c>
      <c r="G82" s="14">
        <f t="shared" si="20"/>
        <v>63300732</v>
      </c>
      <c r="H82" s="14">
        <f t="shared" si="20"/>
        <v>18955304</v>
      </c>
      <c r="I82" s="14">
        <f t="shared" si="20"/>
        <v>18712794</v>
      </c>
      <c r="J82" s="14">
        <f t="shared" si="20"/>
        <v>20799202</v>
      </c>
      <c r="K82" s="14">
        <f t="shared" si="20"/>
        <v>21702442</v>
      </c>
      <c r="L82" s="14">
        <f t="shared" si="20"/>
        <v>28583531</v>
      </c>
      <c r="M82" s="14">
        <f t="shared" si="20"/>
        <v>22777239</v>
      </c>
      <c r="N82" s="14">
        <f t="shared" si="20"/>
        <v>21275251</v>
      </c>
      <c r="O82" s="47">
        <f t="shared" si="20"/>
        <v>18256798</v>
      </c>
      <c r="P82" s="15"/>
    </row>
    <row r="83" spans="2:16" ht="20.100000000000001" customHeight="1" x14ac:dyDescent="0.2">
      <c r="B83" s="19" t="s">
        <v>165</v>
      </c>
      <c r="C83" s="37">
        <f>SUM(D83:O83)</f>
        <v>6932588</v>
      </c>
      <c r="D83" s="20">
        <v>3109</v>
      </c>
      <c r="E83" s="20">
        <v>113809</v>
      </c>
      <c r="F83" s="20">
        <v>0</v>
      </c>
      <c r="G83" s="20">
        <v>3924302</v>
      </c>
      <c r="H83" s="20">
        <v>128596</v>
      </c>
      <c r="I83" s="20">
        <v>41759</v>
      </c>
      <c r="J83" s="20">
        <v>327715</v>
      </c>
      <c r="K83" s="20">
        <v>617963</v>
      </c>
      <c r="L83" s="20">
        <v>648562</v>
      </c>
      <c r="M83" s="20">
        <v>409605</v>
      </c>
      <c r="N83" s="20">
        <v>652856</v>
      </c>
      <c r="O83" s="49">
        <v>64312</v>
      </c>
      <c r="P83" s="18"/>
    </row>
    <row r="84" spans="2:16" ht="20.100000000000001" customHeight="1" x14ac:dyDescent="0.2">
      <c r="B84" s="19" t="s">
        <v>143</v>
      </c>
      <c r="C84" s="37">
        <f>SUM(D84:O84)</f>
        <v>365479585</v>
      </c>
      <c r="D84" s="20">
        <v>55485710</v>
      </c>
      <c r="E84" s="20">
        <v>47392094</v>
      </c>
      <c r="F84" s="20">
        <v>35054158</v>
      </c>
      <c r="G84" s="20">
        <v>59376430</v>
      </c>
      <c r="H84" s="20">
        <v>18826708</v>
      </c>
      <c r="I84" s="20">
        <v>18671035</v>
      </c>
      <c r="J84" s="20">
        <v>20471487</v>
      </c>
      <c r="K84" s="20">
        <v>21084479</v>
      </c>
      <c r="L84" s="20">
        <v>27934969</v>
      </c>
      <c r="M84" s="20">
        <v>22367634</v>
      </c>
      <c r="N84" s="20">
        <v>20622395</v>
      </c>
      <c r="O84" s="49">
        <v>18192486</v>
      </c>
      <c r="P84" s="18"/>
    </row>
    <row r="85" spans="2:16" ht="20.100000000000001" customHeight="1" x14ac:dyDescent="0.2">
      <c r="B85" s="13" t="s">
        <v>47</v>
      </c>
      <c r="C85" s="36">
        <f>SUM(D85:O85)</f>
        <v>0</v>
      </c>
      <c r="D85" s="14">
        <v>0</v>
      </c>
      <c r="E85" s="14">
        <v>0</v>
      </c>
      <c r="F85" s="14">
        <v>0</v>
      </c>
      <c r="G85" s="14">
        <v>0</v>
      </c>
      <c r="H85" s="14">
        <v>0</v>
      </c>
      <c r="I85" s="14">
        <v>0</v>
      </c>
      <c r="J85" s="14">
        <v>0</v>
      </c>
      <c r="K85" s="14">
        <v>0</v>
      </c>
      <c r="L85" s="14">
        <v>0</v>
      </c>
      <c r="M85" s="14">
        <v>0</v>
      </c>
      <c r="N85" s="14">
        <v>0</v>
      </c>
      <c r="O85" s="47">
        <v>0</v>
      </c>
      <c r="P85" s="15"/>
    </row>
    <row r="86" spans="2:16" ht="20.100000000000001" customHeight="1" x14ac:dyDescent="0.2">
      <c r="B86" s="13" t="s">
        <v>48</v>
      </c>
      <c r="C86" s="36">
        <f>SUM(C87:C90)</f>
        <v>0</v>
      </c>
      <c r="D86" s="14">
        <f>SUM(D87:D90)</f>
        <v>0</v>
      </c>
      <c r="E86" s="14">
        <f t="shared" ref="E86:O86" si="21">SUM(E87:E90)</f>
        <v>0</v>
      </c>
      <c r="F86" s="14">
        <f t="shared" si="21"/>
        <v>0</v>
      </c>
      <c r="G86" s="14">
        <f t="shared" si="21"/>
        <v>0</v>
      </c>
      <c r="H86" s="14">
        <f t="shared" si="21"/>
        <v>0</v>
      </c>
      <c r="I86" s="14">
        <f t="shared" si="21"/>
        <v>0</v>
      </c>
      <c r="J86" s="14">
        <f t="shared" si="21"/>
        <v>0</v>
      </c>
      <c r="K86" s="14">
        <f t="shared" si="21"/>
        <v>0</v>
      </c>
      <c r="L86" s="14">
        <f t="shared" si="21"/>
        <v>0</v>
      </c>
      <c r="M86" s="14">
        <f t="shared" si="21"/>
        <v>0</v>
      </c>
      <c r="N86" s="14">
        <f t="shared" si="21"/>
        <v>0</v>
      </c>
      <c r="O86" s="47">
        <f t="shared" si="21"/>
        <v>0</v>
      </c>
      <c r="P86" s="15"/>
    </row>
    <row r="87" spans="2:16" ht="20.100000000000001" customHeight="1" x14ac:dyDescent="0.2">
      <c r="B87" s="64" t="s">
        <v>22</v>
      </c>
      <c r="C87" s="56">
        <f t="shared" ref="C87:C89" si="22">SUM(D87:O87)</f>
        <v>0</v>
      </c>
      <c r="D87" s="67">
        <v>0</v>
      </c>
      <c r="E87" s="67">
        <v>0</v>
      </c>
      <c r="F87" s="67">
        <v>0</v>
      </c>
      <c r="G87" s="67">
        <v>0</v>
      </c>
      <c r="H87" s="67">
        <v>0</v>
      </c>
      <c r="I87" s="67">
        <v>0</v>
      </c>
      <c r="J87" s="67">
        <v>0</v>
      </c>
      <c r="K87" s="67">
        <v>0</v>
      </c>
      <c r="L87" s="67">
        <v>0</v>
      </c>
      <c r="M87" s="67">
        <v>0</v>
      </c>
      <c r="N87" s="67">
        <v>0</v>
      </c>
      <c r="O87" s="68">
        <v>0</v>
      </c>
      <c r="P87" s="15"/>
    </row>
    <row r="88" spans="2:16" ht="20.100000000000001" customHeight="1" x14ac:dyDescent="0.2">
      <c r="B88" s="64" t="s">
        <v>147</v>
      </c>
      <c r="C88" s="56">
        <f t="shared" si="22"/>
        <v>0</v>
      </c>
      <c r="D88" s="67">
        <v>0</v>
      </c>
      <c r="E88" s="67">
        <v>0</v>
      </c>
      <c r="F88" s="67">
        <v>0</v>
      </c>
      <c r="G88" s="67">
        <v>0</v>
      </c>
      <c r="H88" s="67">
        <v>0</v>
      </c>
      <c r="I88" s="67">
        <v>0</v>
      </c>
      <c r="J88" s="67">
        <v>0</v>
      </c>
      <c r="K88" s="67">
        <v>0</v>
      </c>
      <c r="L88" s="67">
        <v>0</v>
      </c>
      <c r="M88" s="67">
        <v>0</v>
      </c>
      <c r="N88" s="67">
        <v>0</v>
      </c>
      <c r="O88" s="68">
        <v>0</v>
      </c>
      <c r="P88" s="15"/>
    </row>
    <row r="89" spans="2:16" ht="20.100000000000001" customHeight="1" x14ac:dyDescent="0.2">
      <c r="B89" s="64" t="s">
        <v>23</v>
      </c>
      <c r="C89" s="56">
        <f t="shared" si="22"/>
        <v>0</v>
      </c>
      <c r="D89" s="67">
        <v>0</v>
      </c>
      <c r="E89" s="67">
        <v>0</v>
      </c>
      <c r="F89" s="67">
        <v>0</v>
      </c>
      <c r="G89" s="67">
        <v>0</v>
      </c>
      <c r="H89" s="67">
        <v>0</v>
      </c>
      <c r="I89" s="67">
        <v>0</v>
      </c>
      <c r="J89" s="67">
        <v>0</v>
      </c>
      <c r="K89" s="67">
        <v>0</v>
      </c>
      <c r="L89" s="67">
        <v>0</v>
      </c>
      <c r="M89" s="67">
        <v>0</v>
      </c>
      <c r="N89" s="67">
        <v>0</v>
      </c>
      <c r="O89" s="68">
        <v>0</v>
      </c>
      <c r="P89" s="15"/>
    </row>
    <row r="90" spans="2:16" ht="20.100000000000001" customHeight="1" x14ac:dyDescent="0.2">
      <c r="B90" s="19" t="s">
        <v>148</v>
      </c>
      <c r="C90" s="56">
        <f>SUM(D90:O90)</f>
        <v>0</v>
      </c>
      <c r="D90" s="57">
        <v>0</v>
      </c>
      <c r="E90" s="57">
        <v>0</v>
      </c>
      <c r="F90" s="57">
        <v>0</v>
      </c>
      <c r="G90" s="57">
        <v>0</v>
      </c>
      <c r="H90" s="57">
        <v>0</v>
      </c>
      <c r="I90" s="57">
        <v>0</v>
      </c>
      <c r="J90" s="57">
        <v>0</v>
      </c>
      <c r="K90" s="57">
        <v>0</v>
      </c>
      <c r="L90" s="57">
        <v>0</v>
      </c>
      <c r="M90" s="57">
        <v>0</v>
      </c>
      <c r="N90" s="57">
        <v>0</v>
      </c>
      <c r="O90" s="58">
        <v>0</v>
      </c>
      <c r="P90" s="15"/>
    </row>
    <row r="91" spans="2:16" ht="39.950000000000003" customHeight="1" x14ac:dyDescent="0.2">
      <c r="B91" s="26" t="s">
        <v>49</v>
      </c>
      <c r="C91" s="41">
        <v>0</v>
      </c>
      <c r="D91" s="28">
        <v>0</v>
      </c>
      <c r="E91" s="28">
        <v>0</v>
      </c>
      <c r="F91" s="28">
        <v>0</v>
      </c>
      <c r="G91" s="28">
        <v>0</v>
      </c>
      <c r="H91" s="28">
        <v>0</v>
      </c>
      <c r="I91" s="28">
        <v>0</v>
      </c>
      <c r="J91" s="28">
        <v>0</v>
      </c>
      <c r="K91" s="28">
        <v>0</v>
      </c>
      <c r="L91" s="28">
        <v>0</v>
      </c>
      <c r="M91" s="28">
        <v>0</v>
      </c>
      <c r="N91" s="28">
        <v>0</v>
      </c>
      <c r="O91" s="53">
        <v>0</v>
      </c>
      <c r="P91" s="15"/>
    </row>
    <row r="92" spans="2:16" ht="20.100000000000001" customHeight="1" x14ac:dyDescent="0.2">
      <c r="B92" s="21"/>
      <c r="C92" s="38"/>
      <c r="D92" s="22"/>
      <c r="E92" s="22"/>
      <c r="F92" s="22"/>
      <c r="G92" s="22"/>
      <c r="H92" s="22"/>
      <c r="I92" s="22"/>
      <c r="J92" s="22"/>
      <c r="K92" s="22"/>
      <c r="L92" s="22"/>
      <c r="M92" s="22"/>
      <c r="N92" s="22"/>
      <c r="O92" s="50"/>
      <c r="P92" s="23"/>
    </row>
    <row r="93" spans="2:16" ht="25.5" x14ac:dyDescent="0.2">
      <c r="B93" s="24" t="s">
        <v>50</v>
      </c>
      <c r="C93" s="39">
        <f>SUM(C94:C102)</f>
        <v>0</v>
      </c>
      <c r="D93" s="25">
        <f t="shared" ref="D93:O93" si="23">SUM(D94:D102)</f>
        <v>0</v>
      </c>
      <c r="E93" s="25">
        <f t="shared" si="23"/>
        <v>0</v>
      </c>
      <c r="F93" s="25">
        <f t="shared" si="23"/>
        <v>0</v>
      </c>
      <c r="G93" s="25">
        <f t="shared" si="23"/>
        <v>0</v>
      </c>
      <c r="H93" s="25">
        <f t="shared" si="23"/>
        <v>0</v>
      </c>
      <c r="I93" s="25">
        <f t="shared" si="23"/>
        <v>0</v>
      </c>
      <c r="J93" s="25">
        <f t="shared" si="23"/>
        <v>0</v>
      </c>
      <c r="K93" s="25">
        <f t="shared" si="23"/>
        <v>0</v>
      </c>
      <c r="L93" s="25">
        <f t="shared" si="23"/>
        <v>0</v>
      </c>
      <c r="M93" s="25">
        <f t="shared" si="23"/>
        <v>0</v>
      </c>
      <c r="N93" s="25">
        <f t="shared" si="23"/>
        <v>0</v>
      </c>
      <c r="O93" s="51">
        <f t="shared" si="23"/>
        <v>0</v>
      </c>
      <c r="P93" s="15"/>
    </row>
    <row r="94" spans="2:16" ht="28.5" customHeight="1" x14ac:dyDescent="0.2">
      <c r="B94" s="13" t="s">
        <v>51</v>
      </c>
      <c r="C94" s="36">
        <v>0</v>
      </c>
      <c r="D94" s="14">
        <v>0</v>
      </c>
      <c r="E94" s="14">
        <v>0</v>
      </c>
      <c r="F94" s="14">
        <v>0</v>
      </c>
      <c r="G94" s="14">
        <v>0</v>
      </c>
      <c r="H94" s="14">
        <v>0</v>
      </c>
      <c r="I94" s="14">
        <v>0</v>
      </c>
      <c r="J94" s="14">
        <v>0</v>
      </c>
      <c r="K94" s="14">
        <v>0</v>
      </c>
      <c r="L94" s="14">
        <v>0</v>
      </c>
      <c r="M94" s="14">
        <v>0</v>
      </c>
      <c r="N94" s="14">
        <v>0</v>
      </c>
      <c r="O94" s="47">
        <v>0</v>
      </c>
      <c r="P94" s="15"/>
    </row>
    <row r="95" spans="2:16" ht="27.75" customHeight="1" x14ac:dyDescent="0.2">
      <c r="B95" s="13" t="s">
        <v>52</v>
      </c>
      <c r="C95" s="36">
        <v>0</v>
      </c>
      <c r="D95" s="14">
        <v>0</v>
      </c>
      <c r="E95" s="14">
        <v>0</v>
      </c>
      <c r="F95" s="14">
        <v>0</v>
      </c>
      <c r="G95" s="14">
        <v>0</v>
      </c>
      <c r="H95" s="14">
        <v>0</v>
      </c>
      <c r="I95" s="14">
        <v>0</v>
      </c>
      <c r="J95" s="14">
        <v>0</v>
      </c>
      <c r="K95" s="14">
        <v>0</v>
      </c>
      <c r="L95" s="14">
        <v>0</v>
      </c>
      <c r="M95" s="14">
        <v>0</v>
      </c>
      <c r="N95" s="14">
        <v>0</v>
      </c>
      <c r="O95" s="47">
        <v>0</v>
      </c>
      <c r="P95" s="15"/>
    </row>
    <row r="96" spans="2:16" ht="39.950000000000003" customHeight="1" x14ac:dyDescent="0.2">
      <c r="B96" s="13" t="s">
        <v>53</v>
      </c>
      <c r="C96" s="36">
        <v>0</v>
      </c>
      <c r="D96" s="14">
        <v>0</v>
      </c>
      <c r="E96" s="14">
        <v>0</v>
      </c>
      <c r="F96" s="14">
        <v>0</v>
      </c>
      <c r="G96" s="14">
        <v>0</v>
      </c>
      <c r="H96" s="14">
        <v>0</v>
      </c>
      <c r="I96" s="14">
        <v>0</v>
      </c>
      <c r="J96" s="14">
        <v>0</v>
      </c>
      <c r="K96" s="14">
        <v>0</v>
      </c>
      <c r="L96" s="14">
        <v>0</v>
      </c>
      <c r="M96" s="14">
        <v>0</v>
      </c>
      <c r="N96" s="14">
        <v>0</v>
      </c>
      <c r="O96" s="47">
        <v>0</v>
      </c>
      <c r="P96" s="15"/>
    </row>
    <row r="97" spans="2:16" ht="39.950000000000003" customHeight="1" x14ac:dyDescent="0.2">
      <c r="B97" s="13" t="s">
        <v>54</v>
      </c>
      <c r="C97" s="36">
        <v>0</v>
      </c>
      <c r="D97" s="14">
        <v>0</v>
      </c>
      <c r="E97" s="14">
        <v>0</v>
      </c>
      <c r="F97" s="14">
        <v>0</v>
      </c>
      <c r="G97" s="14">
        <v>0</v>
      </c>
      <c r="H97" s="14">
        <v>0</v>
      </c>
      <c r="I97" s="14">
        <v>0</v>
      </c>
      <c r="J97" s="14">
        <v>0</v>
      </c>
      <c r="K97" s="14">
        <v>0</v>
      </c>
      <c r="L97" s="14">
        <v>0</v>
      </c>
      <c r="M97" s="14">
        <v>0</v>
      </c>
      <c r="N97" s="14">
        <v>0</v>
      </c>
      <c r="O97" s="47">
        <v>0</v>
      </c>
      <c r="P97" s="15"/>
    </row>
    <row r="98" spans="2:16" ht="39.950000000000003" customHeight="1" x14ac:dyDescent="0.2">
      <c r="B98" s="13" t="s">
        <v>55</v>
      </c>
      <c r="C98" s="36">
        <v>0</v>
      </c>
      <c r="D98" s="14">
        <v>0</v>
      </c>
      <c r="E98" s="14">
        <v>0</v>
      </c>
      <c r="F98" s="14">
        <v>0</v>
      </c>
      <c r="G98" s="14">
        <v>0</v>
      </c>
      <c r="H98" s="14">
        <v>0</v>
      </c>
      <c r="I98" s="14">
        <v>0</v>
      </c>
      <c r="J98" s="14">
        <v>0</v>
      </c>
      <c r="K98" s="14">
        <v>0</v>
      </c>
      <c r="L98" s="14">
        <v>0</v>
      </c>
      <c r="M98" s="14">
        <v>0</v>
      </c>
      <c r="N98" s="14">
        <v>0</v>
      </c>
      <c r="O98" s="47">
        <v>0</v>
      </c>
      <c r="P98" s="15"/>
    </row>
    <row r="99" spans="2:16" ht="39.950000000000003" customHeight="1" x14ac:dyDescent="0.2">
      <c r="B99" s="13" t="s">
        <v>56</v>
      </c>
      <c r="C99" s="36">
        <v>0</v>
      </c>
      <c r="D99" s="14">
        <v>0</v>
      </c>
      <c r="E99" s="14">
        <v>0</v>
      </c>
      <c r="F99" s="14">
        <v>0</v>
      </c>
      <c r="G99" s="14">
        <v>0</v>
      </c>
      <c r="H99" s="14">
        <v>0</v>
      </c>
      <c r="I99" s="14">
        <v>0</v>
      </c>
      <c r="J99" s="14">
        <v>0</v>
      </c>
      <c r="K99" s="14">
        <v>0</v>
      </c>
      <c r="L99" s="14">
        <v>0</v>
      </c>
      <c r="M99" s="14">
        <v>0</v>
      </c>
      <c r="N99" s="14">
        <v>0</v>
      </c>
      <c r="O99" s="47">
        <v>0</v>
      </c>
      <c r="P99" s="15"/>
    </row>
    <row r="100" spans="2:16" ht="39.950000000000003" customHeight="1" x14ac:dyDescent="0.2">
      <c r="B100" s="13" t="s">
        <v>57</v>
      </c>
      <c r="C100" s="36">
        <v>0</v>
      </c>
      <c r="D100" s="14">
        <v>0</v>
      </c>
      <c r="E100" s="14">
        <v>0</v>
      </c>
      <c r="F100" s="14">
        <v>0</v>
      </c>
      <c r="G100" s="14">
        <v>0</v>
      </c>
      <c r="H100" s="14">
        <v>0</v>
      </c>
      <c r="I100" s="14">
        <v>0</v>
      </c>
      <c r="J100" s="14">
        <v>0</v>
      </c>
      <c r="K100" s="14">
        <v>0</v>
      </c>
      <c r="L100" s="14">
        <v>0</v>
      </c>
      <c r="M100" s="14">
        <v>0</v>
      </c>
      <c r="N100" s="14">
        <v>0</v>
      </c>
      <c r="O100" s="47">
        <v>0</v>
      </c>
      <c r="P100" s="15"/>
    </row>
    <row r="101" spans="2:16" ht="29.25" customHeight="1" x14ac:dyDescent="0.2">
      <c r="B101" s="13" t="s">
        <v>58</v>
      </c>
      <c r="C101" s="36">
        <v>0</v>
      </c>
      <c r="D101" s="14">
        <v>0</v>
      </c>
      <c r="E101" s="14">
        <v>0</v>
      </c>
      <c r="F101" s="14">
        <v>0</v>
      </c>
      <c r="G101" s="14">
        <v>0</v>
      </c>
      <c r="H101" s="14">
        <v>0</v>
      </c>
      <c r="I101" s="14">
        <v>0</v>
      </c>
      <c r="J101" s="14">
        <v>0</v>
      </c>
      <c r="K101" s="14">
        <v>0</v>
      </c>
      <c r="L101" s="14">
        <v>0</v>
      </c>
      <c r="M101" s="14">
        <v>0</v>
      </c>
      <c r="N101" s="14">
        <v>0</v>
      </c>
      <c r="O101" s="47">
        <v>0</v>
      </c>
      <c r="P101" s="15"/>
    </row>
    <row r="102" spans="2:16" ht="20.100000000000001" customHeight="1" x14ac:dyDescent="0.2">
      <c r="B102" s="13" t="s">
        <v>59</v>
      </c>
      <c r="C102" s="36">
        <v>0</v>
      </c>
      <c r="D102" s="14">
        <v>0</v>
      </c>
      <c r="E102" s="14">
        <v>0</v>
      </c>
      <c r="F102" s="14">
        <v>0</v>
      </c>
      <c r="G102" s="14">
        <v>0</v>
      </c>
      <c r="H102" s="14">
        <v>0</v>
      </c>
      <c r="I102" s="14">
        <v>0</v>
      </c>
      <c r="J102" s="14">
        <v>0</v>
      </c>
      <c r="K102" s="14">
        <v>0</v>
      </c>
      <c r="L102" s="14">
        <v>0</v>
      </c>
      <c r="M102" s="14">
        <v>0</v>
      </c>
      <c r="N102" s="14">
        <v>0</v>
      </c>
      <c r="O102" s="47">
        <v>0</v>
      </c>
      <c r="P102" s="15"/>
    </row>
    <row r="103" spans="2:16" ht="20.100000000000001" customHeight="1" x14ac:dyDescent="0.2">
      <c r="B103" s="21"/>
      <c r="C103" s="38"/>
      <c r="D103" s="22"/>
      <c r="E103" s="22"/>
      <c r="F103" s="22"/>
      <c r="G103" s="22"/>
      <c r="H103" s="22"/>
      <c r="I103" s="22"/>
      <c r="J103" s="22"/>
      <c r="K103" s="22"/>
      <c r="L103" s="22"/>
      <c r="M103" s="22"/>
      <c r="N103" s="22"/>
      <c r="O103" s="50"/>
      <c r="P103" s="23"/>
    </row>
    <row r="104" spans="2:16" ht="39.950000000000003" customHeight="1" x14ac:dyDescent="0.2">
      <c r="B104" s="24" t="s">
        <v>60</v>
      </c>
      <c r="C104" s="39">
        <f t="shared" ref="C104:O104" si="24">SUM(C105,C113,C132,C152,C170)</f>
        <v>38627701164</v>
      </c>
      <c r="D104" s="25">
        <f t="shared" si="24"/>
        <v>3363099668</v>
      </c>
      <c r="E104" s="25">
        <f t="shared" si="24"/>
        <v>3314638198</v>
      </c>
      <c r="F104" s="25">
        <f t="shared" si="24"/>
        <v>2960291731</v>
      </c>
      <c r="G104" s="25">
        <f t="shared" si="24"/>
        <v>4322500633</v>
      </c>
      <c r="H104" s="25">
        <f t="shared" si="24"/>
        <v>3175569850</v>
      </c>
      <c r="I104" s="25">
        <f t="shared" si="24"/>
        <v>2966071267</v>
      </c>
      <c r="J104" s="25">
        <f t="shared" si="24"/>
        <v>3743232122</v>
      </c>
      <c r="K104" s="25">
        <f t="shared" si="24"/>
        <v>2806375799</v>
      </c>
      <c r="L104" s="25">
        <f t="shared" si="24"/>
        <v>2919771010</v>
      </c>
      <c r="M104" s="25">
        <f t="shared" si="24"/>
        <v>3055078106</v>
      </c>
      <c r="N104" s="25">
        <f t="shared" si="24"/>
        <v>2927635446</v>
      </c>
      <c r="O104" s="51">
        <f t="shared" si="24"/>
        <v>3073437334</v>
      </c>
      <c r="P104" s="15"/>
    </row>
    <row r="105" spans="2:16" ht="20.100000000000001" customHeight="1" x14ac:dyDescent="0.2">
      <c r="B105" s="13" t="s">
        <v>61</v>
      </c>
      <c r="C105" s="36">
        <f>SUM(C106:C112)</f>
        <v>19690661794</v>
      </c>
      <c r="D105" s="14">
        <f>SUM(D106:D112)</f>
        <v>1792415862</v>
      </c>
      <c r="E105" s="14">
        <f t="shared" ref="E105:O105" si="25">SUM(E106:E112)</f>
        <v>1831728011</v>
      </c>
      <c r="F105" s="14">
        <f t="shared" si="25"/>
        <v>1379935699</v>
      </c>
      <c r="G105" s="14">
        <f t="shared" si="25"/>
        <v>2357108410</v>
      </c>
      <c r="H105" s="14">
        <f t="shared" si="25"/>
        <v>1539589406</v>
      </c>
      <c r="I105" s="14">
        <f t="shared" si="25"/>
        <v>1552901065</v>
      </c>
      <c r="J105" s="14">
        <f t="shared" si="25"/>
        <v>1896579860</v>
      </c>
      <c r="K105" s="14">
        <f t="shared" si="25"/>
        <v>1472977609</v>
      </c>
      <c r="L105" s="14">
        <f t="shared" si="25"/>
        <v>1427567657</v>
      </c>
      <c r="M105" s="14">
        <f t="shared" si="25"/>
        <v>1692944650</v>
      </c>
      <c r="N105" s="14">
        <f t="shared" si="25"/>
        <v>1387286648</v>
      </c>
      <c r="O105" s="47">
        <f t="shared" si="25"/>
        <v>1359626917</v>
      </c>
      <c r="P105" s="15"/>
    </row>
    <row r="106" spans="2:16" ht="20.100000000000001" customHeight="1" x14ac:dyDescent="0.2">
      <c r="B106" s="19" t="s">
        <v>62</v>
      </c>
      <c r="C106" s="37">
        <f t="shared" ref="C106:C112" si="26">SUM(D106:O106)</f>
        <v>14463450061</v>
      </c>
      <c r="D106" s="20">
        <v>1062897802</v>
      </c>
      <c r="E106" s="20">
        <v>1428575664</v>
      </c>
      <c r="F106" s="20">
        <v>1079858235</v>
      </c>
      <c r="G106" s="20">
        <v>1619217490</v>
      </c>
      <c r="H106" s="20">
        <v>1258669127</v>
      </c>
      <c r="I106" s="20">
        <v>1290525658</v>
      </c>
      <c r="J106" s="20">
        <v>1178597957</v>
      </c>
      <c r="K106" s="20">
        <v>1204146181</v>
      </c>
      <c r="L106" s="20">
        <v>1138618584</v>
      </c>
      <c r="M106" s="20">
        <v>1001898652</v>
      </c>
      <c r="N106" s="20">
        <v>1094496087</v>
      </c>
      <c r="O106" s="49">
        <v>1105948624</v>
      </c>
      <c r="P106" s="18"/>
    </row>
    <row r="107" spans="2:16" ht="20.100000000000001" customHeight="1" x14ac:dyDescent="0.2">
      <c r="B107" s="19" t="s">
        <v>63</v>
      </c>
      <c r="C107" s="37">
        <f t="shared" si="26"/>
        <v>675641997</v>
      </c>
      <c r="D107" s="20">
        <v>49640982</v>
      </c>
      <c r="E107" s="20">
        <v>66756311</v>
      </c>
      <c r="F107" s="20">
        <v>50434804</v>
      </c>
      <c r="G107" s="20">
        <v>75679184</v>
      </c>
      <c r="H107" s="20">
        <v>58803939</v>
      </c>
      <c r="I107" s="20">
        <v>60294964</v>
      </c>
      <c r="J107" s="20">
        <v>55052367</v>
      </c>
      <c r="K107" s="20">
        <v>56248136</v>
      </c>
      <c r="L107" s="20">
        <v>53181157</v>
      </c>
      <c r="M107" s="20">
        <v>46782064</v>
      </c>
      <c r="N107" s="20">
        <v>51116031</v>
      </c>
      <c r="O107" s="49">
        <v>51652058</v>
      </c>
      <c r="P107" s="18"/>
    </row>
    <row r="108" spans="2:16" ht="20.100000000000001" customHeight="1" x14ac:dyDescent="0.2">
      <c r="B108" s="19" t="s">
        <v>64</v>
      </c>
      <c r="C108" s="37">
        <f t="shared" si="26"/>
        <v>1942159093</v>
      </c>
      <c r="D108" s="20">
        <v>405700942</v>
      </c>
      <c r="E108" s="20">
        <v>21810525</v>
      </c>
      <c r="F108" s="20">
        <v>21810525</v>
      </c>
      <c r="G108" s="20">
        <v>468424569</v>
      </c>
      <c r="H108" s="20">
        <v>21810525</v>
      </c>
      <c r="I108" s="20">
        <v>21810525</v>
      </c>
      <c r="J108" s="20">
        <v>462044436</v>
      </c>
      <c r="K108" s="20">
        <v>21810525</v>
      </c>
      <c r="L108" s="20">
        <v>21810525</v>
      </c>
      <c r="M108" s="20">
        <v>431504946</v>
      </c>
      <c r="N108" s="20">
        <v>21810525</v>
      </c>
      <c r="O108" s="49">
        <v>21810525</v>
      </c>
      <c r="P108" s="18"/>
    </row>
    <row r="109" spans="2:16" ht="20.100000000000001" customHeight="1" x14ac:dyDescent="0.2">
      <c r="B109" s="19" t="s">
        <v>65</v>
      </c>
      <c r="C109" s="37">
        <f t="shared" si="26"/>
        <v>569450075</v>
      </c>
      <c r="D109" s="20">
        <v>40266416</v>
      </c>
      <c r="E109" s="20">
        <v>88330084</v>
      </c>
      <c r="F109" s="20">
        <v>38437331</v>
      </c>
      <c r="G109" s="20">
        <v>37377757</v>
      </c>
      <c r="H109" s="20">
        <v>39740467</v>
      </c>
      <c r="I109" s="20">
        <v>42275466</v>
      </c>
      <c r="J109" s="20">
        <v>43240922</v>
      </c>
      <c r="K109" s="20">
        <v>46559955</v>
      </c>
      <c r="L109" s="20">
        <v>47383740</v>
      </c>
      <c r="M109" s="20">
        <v>54583064</v>
      </c>
      <c r="N109" s="20">
        <v>45866017</v>
      </c>
      <c r="O109" s="49">
        <v>45388856</v>
      </c>
      <c r="P109" s="18"/>
    </row>
    <row r="110" spans="2:16" ht="20.100000000000001" customHeight="1" x14ac:dyDescent="0.2">
      <c r="B110" s="19" t="s">
        <v>68</v>
      </c>
      <c r="C110" s="37">
        <f t="shared" si="26"/>
        <v>622092356</v>
      </c>
      <c r="D110" s="20">
        <v>66596615</v>
      </c>
      <c r="E110" s="20">
        <v>46962998</v>
      </c>
      <c r="F110" s="20">
        <v>48709469</v>
      </c>
      <c r="G110" s="20">
        <v>45637479</v>
      </c>
      <c r="H110" s="20">
        <v>51815199</v>
      </c>
      <c r="I110" s="20">
        <v>50873679</v>
      </c>
      <c r="J110" s="20">
        <v>52139750</v>
      </c>
      <c r="K110" s="20">
        <v>50909026</v>
      </c>
      <c r="L110" s="20">
        <v>53314241</v>
      </c>
      <c r="M110" s="20">
        <v>53074843</v>
      </c>
      <c r="N110" s="20">
        <v>50089615</v>
      </c>
      <c r="O110" s="49">
        <v>51969442</v>
      </c>
      <c r="P110" s="18"/>
    </row>
    <row r="111" spans="2:16" ht="20.100000000000001" customHeight="1" x14ac:dyDescent="0.2">
      <c r="B111" s="19" t="s">
        <v>69</v>
      </c>
      <c r="C111" s="37">
        <f t="shared" si="26"/>
        <v>1417868212</v>
      </c>
      <c r="D111" s="20">
        <v>167313105</v>
      </c>
      <c r="E111" s="20">
        <v>179292429</v>
      </c>
      <c r="F111" s="20">
        <v>140685335</v>
      </c>
      <c r="G111" s="20">
        <v>110771931</v>
      </c>
      <c r="H111" s="20">
        <v>108750149</v>
      </c>
      <c r="I111" s="20">
        <v>87120773</v>
      </c>
      <c r="J111" s="20">
        <v>105504428</v>
      </c>
      <c r="K111" s="20">
        <v>93303786</v>
      </c>
      <c r="L111" s="20">
        <v>113259410</v>
      </c>
      <c r="M111" s="20">
        <v>105101081</v>
      </c>
      <c r="N111" s="20">
        <v>123908373</v>
      </c>
      <c r="O111" s="49">
        <v>82857412</v>
      </c>
      <c r="P111" s="18"/>
    </row>
    <row r="112" spans="2:16" ht="20.100000000000001" customHeight="1" x14ac:dyDescent="0.2">
      <c r="B112" s="19" t="s">
        <v>166</v>
      </c>
      <c r="C112" s="37">
        <f t="shared" si="26"/>
        <v>0</v>
      </c>
      <c r="D112" s="20">
        <v>0</v>
      </c>
      <c r="E112" s="20">
        <v>0</v>
      </c>
      <c r="F112" s="20">
        <v>0</v>
      </c>
      <c r="G112" s="20">
        <v>0</v>
      </c>
      <c r="H112" s="20">
        <v>0</v>
      </c>
      <c r="I112" s="20">
        <v>0</v>
      </c>
      <c r="J112" s="20">
        <v>0</v>
      </c>
      <c r="K112" s="20">
        <v>0</v>
      </c>
      <c r="L112" s="20">
        <v>0</v>
      </c>
      <c r="M112" s="20">
        <v>0</v>
      </c>
      <c r="N112" s="20">
        <v>0</v>
      </c>
      <c r="O112" s="49">
        <v>0</v>
      </c>
      <c r="P112" s="18"/>
    </row>
    <row r="113" spans="2:16" ht="20.100000000000001" customHeight="1" x14ac:dyDescent="0.2">
      <c r="B113" s="13" t="s">
        <v>70</v>
      </c>
      <c r="C113" s="36">
        <f>SUM(C114,C117,C118,C121,C122,C127,C130,C131)</f>
        <v>14456236441</v>
      </c>
      <c r="D113" s="14">
        <f>SUM(D114,D117,D118,D121,D122,D127,D130,D131)</f>
        <v>1249642974</v>
      </c>
      <c r="E113" s="14">
        <f t="shared" ref="E113:O113" si="27">SUM(E114,E117,E118,E121,E122,E127,E130,E131)</f>
        <v>1166215851</v>
      </c>
      <c r="F113" s="14">
        <f t="shared" si="27"/>
        <v>1220020951</v>
      </c>
      <c r="G113" s="14">
        <f t="shared" si="27"/>
        <v>1072160769</v>
      </c>
      <c r="H113" s="14">
        <f t="shared" si="27"/>
        <v>1308158530</v>
      </c>
      <c r="I113" s="14">
        <f t="shared" si="27"/>
        <v>1095154746</v>
      </c>
      <c r="J113" s="14">
        <f t="shared" si="27"/>
        <v>1466344766</v>
      </c>
      <c r="K113" s="14">
        <f t="shared" si="27"/>
        <v>1082159174</v>
      </c>
      <c r="L113" s="14">
        <f t="shared" si="27"/>
        <v>1166713816</v>
      </c>
      <c r="M113" s="14">
        <f t="shared" si="27"/>
        <v>1074267818</v>
      </c>
      <c r="N113" s="14">
        <f t="shared" si="27"/>
        <v>1228670477</v>
      </c>
      <c r="O113" s="47">
        <f t="shared" si="27"/>
        <v>1326726569</v>
      </c>
      <c r="P113" s="15"/>
    </row>
    <row r="114" spans="2:16" ht="20.100000000000001" customHeight="1" x14ac:dyDescent="0.2">
      <c r="B114" s="19" t="s">
        <v>71</v>
      </c>
      <c r="C114" s="42">
        <f>SUM(C115:C116)</f>
        <v>8078931108</v>
      </c>
      <c r="D114" s="29">
        <f t="shared" ref="D114:O114" si="28">SUM(D115:D116)</f>
        <v>696220050</v>
      </c>
      <c r="E114" s="29">
        <f t="shared" si="28"/>
        <v>606282278</v>
      </c>
      <c r="F114" s="29">
        <f t="shared" si="28"/>
        <v>662410634</v>
      </c>
      <c r="G114" s="29">
        <f t="shared" si="28"/>
        <v>519294185</v>
      </c>
      <c r="H114" s="29">
        <f t="shared" si="28"/>
        <v>748826813</v>
      </c>
      <c r="I114" s="29">
        <f t="shared" si="28"/>
        <v>540913872</v>
      </c>
      <c r="J114" s="29">
        <f t="shared" si="28"/>
        <v>903812082</v>
      </c>
      <c r="K114" s="29">
        <f t="shared" si="28"/>
        <v>533927822</v>
      </c>
      <c r="L114" s="29">
        <f t="shared" si="28"/>
        <v>615676852</v>
      </c>
      <c r="M114" s="29">
        <f t="shared" si="28"/>
        <v>516666853</v>
      </c>
      <c r="N114" s="29">
        <f t="shared" si="28"/>
        <v>827140504</v>
      </c>
      <c r="O114" s="54">
        <f t="shared" si="28"/>
        <v>907759163</v>
      </c>
      <c r="P114" s="30"/>
    </row>
    <row r="115" spans="2:16" ht="20.100000000000001" customHeight="1" x14ac:dyDescent="0.2">
      <c r="B115" s="65" t="s">
        <v>72</v>
      </c>
      <c r="C115" s="66">
        <f>SUM(D115:O115)</f>
        <v>7860495422</v>
      </c>
      <c r="D115" s="75">
        <v>669945489</v>
      </c>
      <c r="E115" s="75">
        <v>589919553</v>
      </c>
      <c r="F115" s="75">
        <v>646047909</v>
      </c>
      <c r="G115" s="75">
        <v>502931460</v>
      </c>
      <c r="H115" s="75">
        <v>732464088</v>
      </c>
      <c r="I115" s="75">
        <v>524551147</v>
      </c>
      <c r="J115" s="75">
        <v>880015481</v>
      </c>
      <c r="K115" s="75">
        <v>524998974</v>
      </c>
      <c r="L115" s="75">
        <v>599314127</v>
      </c>
      <c r="M115" s="75">
        <v>500304128</v>
      </c>
      <c r="N115" s="75">
        <v>810777779</v>
      </c>
      <c r="O115" s="76">
        <v>879225287</v>
      </c>
      <c r="P115" s="18"/>
    </row>
    <row r="116" spans="2:16" ht="20.100000000000001" customHeight="1" x14ac:dyDescent="0.2">
      <c r="B116" s="65" t="s">
        <v>73</v>
      </c>
      <c r="C116" s="66">
        <f>SUM(D116:O116)</f>
        <v>218435686</v>
      </c>
      <c r="D116" s="75">
        <v>26274561</v>
      </c>
      <c r="E116" s="75">
        <v>16362725</v>
      </c>
      <c r="F116" s="75">
        <v>16362725</v>
      </c>
      <c r="G116" s="75">
        <v>16362725</v>
      </c>
      <c r="H116" s="75">
        <v>16362725</v>
      </c>
      <c r="I116" s="75">
        <v>16362725</v>
      </c>
      <c r="J116" s="75">
        <v>23796601</v>
      </c>
      <c r="K116" s="75">
        <v>8928848</v>
      </c>
      <c r="L116" s="75">
        <v>16362725</v>
      </c>
      <c r="M116" s="75">
        <v>16362725</v>
      </c>
      <c r="N116" s="75">
        <v>16362725</v>
      </c>
      <c r="O116" s="76">
        <v>28533876</v>
      </c>
      <c r="P116" s="18"/>
    </row>
    <row r="117" spans="2:16" ht="20.100000000000001" customHeight="1" x14ac:dyDescent="0.2">
      <c r="B117" s="19" t="s">
        <v>74</v>
      </c>
      <c r="C117" s="37">
        <f>SUM(D117:O117)</f>
        <v>579463959</v>
      </c>
      <c r="D117" s="20">
        <v>34461101</v>
      </c>
      <c r="E117" s="20">
        <v>49058715</v>
      </c>
      <c r="F117" s="20">
        <v>47248889</v>
      </c>
      <c r="G117" s="20">
        <v>42814693</v>
      </c>
      <c r="H117" s="20">
        <v>48459213</v>
      </c>
      <c r="I117" s="20">
        <v>44230338</v>
      </c>
      <c r="J117" s="20">
        <v>51764659</v>
      </c>
      <c r="K117" s="20">
        <v>38254699</v>
      </c>
      <c r="L117" s="20">
        <v>41044613</v>
      </c>
      <c r="M117" s="20">
        <v>47758618</v>
      </c>
      <c r="N117" s="20">
        <v>58928120</v>
      </c>
      <c r="O117" s="49">
        <v>75440301</v>
      </c>
      <c r="P117" s="18"/>
    </row>
    <row r="118" spans="2:16" ht="20.100000000000001" customHeight="1" x14ac:dyDescent="0.2">
      <c r="B118" s="19" t="s">
        <v>75</v>
      </c>
      <c r="C118" s="42">
        <f>SUM(C119:C120)</f>
        <v>1499622883</v>
      </c>
      <c r="D118" s="29">
        <f t="shared" ref="D118:O118" si="29">SUM(D119:D120)</f>
        <v>149962288</v>
      </c>
      <c r="E118" s="29">
        <f t="shared" si="29"/>
        <v>149962288</v>
      </c>
      <c r="F118" s="29">
        <f t="shared" si="29"/>
        <v>149962288</v>
      </c>
      <c r="G118" s="29">
        <f t="shared" si="29"/>
        <v>149962288</v>
      </c>
      <c r="H118" s="29">
        <f t="shared" si="29"/>
        <v>149962288</v>
      </c>
      <c r="I118" s="29">
        <f t="shared" si="29"/>
        <v>149962288</v>
      </c>
      <c r="J118" s="29">
        <f t="shared" si="29"/>
        <v>149962288</v>
      </c>
      <c r="K118" s="29">
        <f t="shared" si="29"/>
        <v>149962288</v>
      </c>
      <c r="L118" s="29">
        <f t="shared" si="29"/>
        <v>149962288</v>
      </c>
      <c r="M118" s="29">
        <f t="shared" si="29"/>
        <v>149962291</v>
      </c>
      <c r="N118" s="29">
        <f t="shared" si="29"/>
        <v>0</v>
      </c>
      <c r="O118" s="54">
        <f t="shared" si="29"/>
        <v>0</v>
      </c>
      <c r="P118" s="30"/>
    </row>
    <row r="119" spans="2:16" ht="20.100000000000001" customHeight="1" x14ac:dyDescent="0.2">
      <c r="B119" s="65" t="s">
        <v>76</v>
      </c>
      <c r="C119" s="66">
        <f>SUM(D119:O119)</f>
        <v>181776064</v>
      </c>
      <c r="D119" s="75">
        <v>18177606</v>
      </c>
      <c r="E119" s="75">
        <v>18177606</v>
      </c>
      <c r="F119" s="75">
        <v>18177606</v>
      </c>
      <c r="G119" s="75">
        <v>18177606</v>
      </c>
      <c r="H119" s="75">
        <v>18177606</v>
      </c>
      <c r="I119" s="75">
        <v>18177606</v>
      </c>
      <c r="J119" s="75">
        <v>18177606</v>
      </c>
      <c r="K119" s="75">
        <v>18177606</v>
      </c>
      <c r="L119" s="75">
        <v>18177606</v>
      </c>
      <c r="M119" s="75">
        <v>18177610</v>
      </c>
      <c r="N119" s="75">
        <v>0</v>
      </c>
      <c r="O119" s="76">
        <v>0</v>
      </c>
      <c r="P119" s="18"/>
    </row>
    <row r="120" spans="2:16" ht="20.100000000000001" customHeight="1" x14ac:dyDescent="0.2">
      <c r="B120" s="65" t="s">
        <v>77</v>
      </c>
      <c r="C120" s="66">
        <f>SUM(D120:O120)</f>
        <v>1317846819</v>
      </c>
      <c r="D120" s="75">
        <v>131784682</v>
      </c>
      <c r="E120" s="75">
        <v>131784682</v>
      </c>
      <c r="F120" s="75">
        <v>131784682</v>
      </c>
      <c r="G120" s="75">
        <v>131784682</v>
      </c>
      <c r="H120" s="75">
        <v>131784682</v>
      </c>
      <c r="I120" s="75">
        <v>131784682</v>
      </c>
      <c r="J120" s="75">
        <v>131784682</v>
      </c>
      <c r="K120" s="75">
        <v>131784682</v>
      </c>
      <c r="L120" s="75">
        <v>131784682</v>
      </c>
      <c r="M120" s="75">
        <v>131784681</v>
      </c>
      <c r="N120" s="75">
        <v>0</v>
      </c>
      <c r="O120" s="76">
        <v>0</v>
      </c>
      <c r="P120" s="18"/>
    </row>
    <row r="121" spans="2:16" ht="20.100000000000001" customHeight="1" x14ac:dyDescent="0.2">
      <c r="B121" s="19" t="s">
        <v>78</v>
      </c>
      <c r="C121" s="37">
        <f>SUM(D121:O121)</f>
        <v>1969936062</v>
      </c>
      <c r="D121" s="20">
        <v>164161340</v>
      </c>
      <c r="E121" s="20">
        <v>164161340</v>
      </c>
      <c r="F121" s="20">
        <v>164161340</v>
      </c>
      <c r="G121" s="20">
        <v>164161340</v>
      </c>
      <c r="H121" s="20">
        <v>164161340</v>
      </c>
      <c r="I121" s="20">
        <v>164161340</v>
      </c>
      <c r="J121" s="20">
        <v>164161340</v>
      </c>
      <c r="K121" s="20">
        <v>164161340</v>
      </c>
      <c r="L121" s="20">
        <v>164161340</v>
      </c>
      <c r="M121" s="20">
        <v>164161340</v>
      </c>
      <c r="N121" s="20">
        <v>164161340</v>
      </c>
      <c r="O121" s="49">
        <v>164161322</v>
      </c>
      <c r="P121" s="18"/>
    </row>
    <row r="122" spans="2:16" ht="20.100000000000001" customHeight="1" x14ac:dyDescent="0.2">
      <c r="B122" s="19" t="s">
        <v>79</v>
      </c>
      <c r="C122" s="42">
        <f>SUM(C123:C126)</f>
        <v>1033661176</v>
      </c>
      <c r="D122" s="29">
        <f t="shared" ref="D122:O122" si="30">SUM(D123:D126)</f>
        <v>86138432</v>
      </c>
      <c r="E122" s="29">
        <f t="shared" si="30"/>
        <v>86138432</v>
      </c>
      <c r="F122" s="29">
        <f t="shared" si="30"/>
        <v>86138432</v>
      </c>
      <c r="G122" s="29">
        <f t="shared" si="30"/>
        <v>86138432</v>
      </c>
      <c r="H122" s="29">
        <f t="shared" si="30"/>
        <v>86138432</v>
      </c>
      <c r="I122" s="29">
        <f t="shared" si="30"/>
        <v>86138432</v>
      </c>
      <c r="J122" s="29">
        <f t="shared" si="30"/>
        <v>86138432</v>
      </c>
      <c r="K122" s="29">
        <f t="shared" si="30"/>
        <v>86138432</v>
      </c>
      <c r="L122" s="29">
        <f t="shared" si="30"/>
        <v>86138431</v>
      </c>
      <c r="M122" s="29">
        <f t="shared" si="30"/>
        <v>86138431</v>
      </c>
      <c r="N122" s="29">
        <f t="shared" si="30"/>
        <v>86138431</v>
      </c>
      <c r="O122" s="54">
        <f t="shared" si="30"/>
        <v>86138427</v>
      </c>
      <c r="P122" s="30"/>
    </row>
    <row r="123" spans="2:16" ht="20.100000000000001" customHeight="1" x14ac:dyDescent="0.2">
      <c r="B123" s="65" t="s">
        <v>80</v>
      </c>
      <c r="C123" s="66">
        <f>SUM(D123:O123)</f>
        <v>315565273</v>
      </c>
      <c r="D123" s="75">
        <v>26297107</v>
      </c>
      <c r="E123" s="75">
        <v>26297107</v>
      </c>
      <c r="F123" s="75">
        <v>26297107</v>
      </c>
      <c r="G123" s="75">
        <v>26297107</v>
      </c>
      <c r="H123" s="75">
        <v>26297107</v>
      </c>
      <c r="I123" s="75">
        <v>26297107</v>
      </c>
      <c r="J123" s="75">
        <v>26297107</v>
      </c>
      <c r="K123" s="75">
        <v>26297107</v>
      </c>
      <c r="L123" s="75">
        <v>26297107</v>
      </c>
      <c r="M123" s="75">
        <v>26297107</v>
      </c>
      <c r="N123" s="75">
        <v>26297107</v>
      </c>
      <c r="O123" s="76">
        <v>26297096</v>
      </c>
      <c r="P123" s="18"/>
    </row>
    <row r="124" spans="2:16" ht="20.100000000000001" customHeight="1" x14ac:dyDescent="0.2">
      <c r="B124" s="65" t="s">
        <v>81</v>
      </c>
      <c r="C124" s="66">
        <f>SUM(D124:O124)</f>
        <v>386260545</v>
      </c>
      <c r="D124" s="75">
        <v>32188379</v>
      </c>
      <c r="E124" s="75">
        <v>32188379</v>
      </c>
      <c r="F124" s="75">
        <v>32188379</v>
      </c>
      <c r="G124" s="75">
        <v>32188379</v>
      </c>
      <c r="H124" s="75">
        <v>32188379</v>
      </c>
      <c r="I124" s="75">
        <v>32188379</v>
      </c>
      <c r="J124" s="75">
        <v>32188379</v>
      </c>
      <c r="K124" s="75">
        <v>32188378</v>
      </c>
      <c r="L124" s="75">
        <v>32188378</v>
      </c>
      <c r="M124" s="75">
        <v>32188378</v>
      </c>
      <c r="N124" s="75">
        <v>32188378</v>
      </c>
      <c r="O124" s="76">
        <v>32188380</v>
      </c>
      <c r="P124" s="18"/>
    </row>
    <row r="125" spans="2:16" ht="20.100000000000001" customHeight="1" x14ac:dyDescent="0.2">
      <c r="B125" s="65" t="s">
        <v>82</v>
      </c>
      <c r="C125" s="66">
        <f>SUM(D125:O125)</f>
        <v>15166794</v>
      </c>
      <c r="D125" s="75">
        <v>1263899</v>
      </c>
      <c r="E125" s="75">
        <v>1263899</v>
      </c>
      <c r="F125" s="75">
        <v>1263899</v>
      </c>
      <c r="G125" s="75">
        <v>1263899</v>
      </c>
      <c r="H125" s="75">
        <v>1263899</v>
      </c>
      <c r="I125" s="75">
        <v>1263899</v>
      </c>
      <c r="J125" s="75">
        <v>1263899</v>
      </c>
      <c r="K125" s="75">
        <v>1263900</v>
      </c>
      <c r="L125" s="75">
        <v>1263900</v>
      </c>
      <c r="M125" s="75">
        <v>1263900</v>
      </c>
      <c r="N125" s="75">
        <v>1263900</v>
      </c>
      <c r="O125" s="76">
        <v>1263901</v>
      </c>
      <c r="P125" s="18"/>
    </row>
    <row r="126" spans="2:16" ht="20.100000000000001" customHeight="1" x14ac:dyDescent="0.2">
      <c r="B126" s="65" t="s">
        <v>83</v>
      </c>
      <c r="C126" s="66">
        <f>SUM(D126:O126)</f>
        <v>316668564</v>
      </c>
      <c r="D126" s="75">
        <v>26389047</v>
      </c>
      <c r="E126" s="75">
        <v>26389047</v>
      </c>
      <c r="F126" s="75">
        <v>26389047</v>
      </c>
      <c r="G126" s="75">
        <v>26389047</v>
      </c>
      <c r="H126" s="75">
        <v>26389047</v>
      </c>
      <c r="I126" s="75">
        <v>26389047</v>
      </c>
      <c r="J126" s="75">
        <v>26389047</v>
      </c>
      <c r="K126" s="75">
        <v>26389047</v>
      </c>
      <c r="L126" s="75">
        <v>26389046</v>
      </c>
      <c r="M126" s="75">
        <v>26389046</v>
      </c>
      <c r="N126" s="75">
        <v>26389046</v>
      </c>
      <c r="O126" s="76">
        <v>26389050</v>
      </c>
      <c r="P126" s="18"/>
    </row>
    <row r="127" spans="2:16" ht="20.100000000000001" customHeight="1" x14ac:dyDescent="0.2">
      <c r="B127" s="19" t="s">
        <v>84</v>
      </c>
      <c r="C127" s="42">
        <f>SUM(C128:C129)</f>
        <v>227265974</v>
      </c>
      <c r="D127" s="29">
        <f t="shared" ref="D127:O127" si="31">SUM(D128:D129)</f>
        <v>25602225</v>
      </c>
      <c r="E127" s="29">
        <f t="shared" si="31"/>
        <v>17515260</v>
      </c>
      <c r="F127" s="29">
        <f t="shared" si="31"/>
        <v>17001830</v>
      </c>
      <c r="G127" s="29">
        <f t="shared" si="31"/>
        <v>16692293</v>
      </c>
      <c r="H127" s="29">
        <f t="shared" si="31"/>
        <v>17512906</v>
      </c>
      <c r="I127" s="29">
        <f t="shared" si="31"/>
        <v>16650938</v>
      </c>
      <c r="J127" s="29">
        <f t="shared" si="31"/>
        <v>17408427</v>
      </c>
      <c r="K127" s="29">
        <f t="shared" si="31"/>
        <v>16617055</v>
      </c>
      <c r="L127" s="29">
        <f t="shared" si="31"/>
        <v>16632754</v>
      </c>
      <c r="M127" s="29">
        <f t="shared" si="31"/>
        <v>16482748</v>
      </c>
      <c r="N127" s="29">
        <f t="shared" si="31"/>
        <v>24112134</v>
      </c>
      <c r="O127" s="54">
        <f t="shared" si="31"/>
        <v>25037404</v>
      </c>
      <c r="P127" s="30"/>
    </row>
    <row r="128" spans="2:16" ht="20.100000000000001" customHeight="1" x14ac:dyDescent="0.2">
      <c r="B128" s="65" t="s">
        <v>85</v>
      </c>
      <c r="C128" s="66">
        <f>SUM(D128:O128)</f>
        <v>155845993</v>
      </c>
      <c r="D128" s="75">
        <v>16377727</v>
      </c>
      <c r="E128" s="75">
        <v>11691799</v>
      </c>
      <c r="F128" s="75">
        <v>11691799</v>
      </c>
      <c r="G128" s="75">
        <v>11691799</v>
      </c>
      <c r="H128" s="75">
        <v>11691799</v>
      </c>
      <c r="I128" s="75">
        <v>11691799</v>
      </c>
      <c r="J128" s="75">
        <v>11135042</v>
      </c>
      <c r="K128" s="75">
        <v>11262880</v>
      </c>
      <c r="L128" s="75">
        <v>11135042</v>
      </c>
      <c r="M128" s="75">
        <v>11135042</v>
      </c>
      <c r="N128" s="75">
        <v>17873912</v>
      </c>
      <c r="O128" s="76">
        <v>18467353</v>
      </c>
      <c r="P128" s="18"/>
    </row>
    <row r="129" spans="2:16" ht="20.100000000000001" customHeight="1" x14ac:dyDescent="0.2">
      <c r="B129" s="65" t="s">
        <v>86</v>
      </c>
      <c r="C129" s="66">
        <f>SUM(D129:O129)</f>
        <v>71419981</v>
      </c>
      <c r="D129" s="75">
        <v>9224498</v>
      </c>
      <c r="E129" s="75">
        <v>5823461</v>
      </c>
      <c r="F129" s="75">
        <v>5310031</v>
      </c>
      <c r="G129" s="75">
        <v>5000494</v>
      </c>
      <c r="H129" s="75">
        <v>5821107</v>
      </c>
      <c r="I129" s="75">
        <v>4959139</v>
      </c>
      <c r="J129" s="75">
        <v>6273385</v>
      </c>
      <c r="K129" s="75">
        <v>5354175</v>
      </c>
      <c r="L129" s="75">
        <v>5497712</v>
      </c>
      <c r="M129" s="75">
        <v>5347706</v>
      </c>
      <c r="N129" s="75">
        <v>6238222</v>
      </c>
      <c r="O129" s="76">
        <v>6570051</v>
      </c>
      <c r="P129" s="18"/>
    </row>
    <row r="130" spans="2:16" ht="20.100000000000001" customHeight="1" x14ac:dyDescent="0.2">
      <c r="B130" s="19" t="s">
        <v>87</v>
      </c>
      <c r="C130" s="37">
        <f>SUM(D130:O130)</f>
        <v>249075899</v>
      </c>
      <c r="D130" s="20">
        <v>24907590</v>
      </c>
      <c r="E130" s="20">
        <v>24907590</v>
      </c>
      <c r="F130" s="20">
        <v>24907590</v>
      </c>
      <c r="G130" s="20">
        <v>24907590</v>
      </c>
      <c r="H130" s="20">
        <v>24907590</v>
      </c>
      <c r="I130" s="20">
        <v>24907590</v>
      </c>
      <c r="J130" s="20">
        <v>24907590</v>
      </c>
      <c r="K130" s="20">
        <v>24907590</v>
      </c>
      <c r="L130" s="20">
        <v>24907590</v>
      </c>
      <c r="M130" s="20">
        <v>24907589</v>
      </c>
      <c r="N130" s="20">
        <v>0</v>
      </c>
      <c r="O130" s="49">
        <v>0</v>
      </c>
      <c r="P130" s="18"/>
    </row>
    <row r="131" spans="2:16" ht="25.5" x14ac:dyDescent="0.2">
      <c r="B131" s="59" t="s">
        <v>88</v>
      </c>
      <c r="C131" s="37">
        <f>SUM(D131:O131)</f>
        <v>818279380</v>
      </c>
      <c r="D131" s="20">
        <v>68189948</v>
      </c>
      <c r="E131" s="20">
        <v>68189948</v>
      </c>
      <c r="F131" s="20">
        <v>68189948</v>
      </c>
      <c r="G131" s="20">
        <v>68189948</v>
      </c>
      <c r="H131" s="20">
        <v>68189948</v>
      </c>
      <c r="I131" s="20">
        <v>68189948</v>
      </c>
      <c r="J131" s="20">
        <v>68189948</v>
      </c>
      <c r="K131" s="20">
        <v>68189948</v>
      </c>
      <c r="L131" s="20">
        <v>68189948</v>
      </c>
      <c r="M131" s="20">
        <v>68189948</v>
      </c>
      <c r="N131" s="20">
        <v>68189948</v>
      </c>
      <c r="O131" s="49">
        <v>68189952</v>
      </c>
      <c r="P131" s="18"/>
    </row>
    <row r="132" spans="2:16" ht="20.100000000000001" customHeight="1" x14ac:dyDescent="0.2">
      <c r="B132" s="13" t="s">
        <v>89</v>
      </c>
      <c r="C132" s="36">
        <f>SUM(C133:C151)</f>
        <v>2159416939</v>
      </c>
      <c r="D132" s="14">
        <f>SUM(D133:D151)</f>
        <v>40591163</v>
      </c>
      <c r="E132" s="14">
        <f t="shared" ref="E132:O132" si="32">SUM(E133:E151)</f>
        <v>115488664</v>
      </c>
      <c r="F132" s="14">
        <f t="shared" si="32"/>
        <v>149972195</v>
      </c>
      <c r="G132" s="14">
        <f t="shared" si="32"/>
        <v>741648515</v>
      </c>
      <c r="H132" s="14">
        <f t="shared" si="32"/>
        <v>129771799</v>
      </c>
      <c r="I132" s="14">
        <f t="shared" si="32"/>
        <v>144566466</v>
      </c>
      <c r="J132" s="14">
        <f t="shared" si="32"/>
        <v>169703028</v>
      </c>
      <c r="K132" s="14">
        <f t="shared" si="32"/>
        <v>92320345</v>
      </c>
      <c r="L132" s="14">
        <f t="shared" si="32"/>
        <v>119783812</v>
      </c>
      <c r="M132" s="14">
        <f t="shared" si="32"/>
        <v>107732953</v>
      </c>
      <c r="N132" s="14">
        <f t="shared" si="32"/>
        <v>142574629</v>
      </c>
      <c r="O132" s="47">
        <f t="shared" si="32"/>
        <v>205263370</v>
      </c>
      <c r="P132" s="15"/>
    </row>
    <row r="133" spans="2:16" ht="20.100000000000001" customHeight="1" x14ac:dyDescent="0.2">
      <c r="B133" s="19" t="s">
        <v>90</v>
      </c>
      <c r="C133" s="37">
        <f t="shared" ref="C133:C150" si="33">SUM(D133:O133)</f>
        <v>14900000</v>
      </c>
      <c r="D133" s="20">
        <v>0</v>
      </c>
      <c r="E133" s="20">
        <v>0</v>
      </c>
      <c r="F133" s="20">
        <v>0</v>
      </c>
      <c r="G133" s="20">
        <v>1713559</v>
      </c>
      <c r="H133" s="20">
        <v>11151391</v>
      </c>
      <c r="I133" s="20">
        <v>0</v>
      </c>
      <c r="J133" s="20">
        <v>1090867</v>
      </c>
      <c r="K133" s="20">
        <v>0</v>
      </c>
      <c r="L133" s="20">
        <v>0</v>
      </c>
      <c r="M133" s="20">
        <v>372996</v>
      </c>
      <c r="N133" s="20">
        <v>0</v>
      </c>
      <c r="O133" s="49">
        <v>571187</v>
      </c>
      <c r="P133" s="30"/>
    </row>
    <row r="134" spans="2:16" ht="20.100000000000001" customHeight="1" x14ac:dyDescent="0.2">
      <c r="B134" s="19" t="s">
        <v>124</v>
      </c>
      <c r="C134" s="37">
        <f t="shared" si="33"/>
        <v>1</v>
      </c>
      <c r="D134" s="20">
        <v>0</v>
      </c>
      <c r="E134" s="20">
        <v>0</v>
      </c>
      <c r="F134" s="20">
        <v>0</v>
      </c>
      <c r="G134" s="20">
        <v>0</v>
      </c>
      <c r="H134" s="20">
        <v>0</v>
      </c>
      <c r="I134" s="20">
        <v>0</v>
      </c>
      <c r="J134" s="20">
        <v>0</v>
      </c>
      <c r="K134" s="20">
        <v>0</v>
      </c>
      <c r="L134" s="20">
        <v>0</v>
      </c>
      <c r="M134" s="20">
        <v>0</v>
      </c>
      <c r="N134" s="20">
        <v>0</v>
      </c>
      <c r="O134" s="49">
        <v>1</v>
      </c>
      <c r="P134" s="18"/>
    </row>
    <row r="135" spans="2:16" ht="20.100000000000001" customHeight="1" x14ac:dyDescent="0.2">
      <c r="B135" s="19" t="s">
        <v>91</v>
      </c>
      <c r="C135" s="37">
        <f t="shared" si="33"/>
        <v>1</v>
      </c>
      <c r="D135" s="20">
        <v>0</v>
      </c>
      <c r="E135" s="20">
        <v>0</v>
      </c>
      <c r="F135" s="20">
        <v>0</v>
      </c>
      <c r="G135" s="20">
        <v>0</v>
      </c>
      <c r="H135" s="20">
        <v>0</v>
      </c>
      <c r="I135" s="20">
        <v>0</v>
      </c>
      <c r="J135" s="20">
        <v>0</v>
      </c>
      <c r="K135" s="20">
        <v>0</v>
      </c>
      <c r="L135" s="20">
        <v>0</v>
      </c>
      <c r="M135" s="20">
        <v>0</v>
      </c>
      <c r="N135" s="20">
        <v>0</v>
      </c>
      <c r="O135" s="49">
        <v>1</v>
      </c>
      <c r="P135" s="18"/>
    </row>
    <row r="136" spans="2:16" ht="20.100000000000001" customHeight="1" x14ac:dyDescent="0.2">
      <c r="B136" s="19" t="s">
        <v>125</v>
      </c>
      <c r="C136" s="37">
        <f t="shared" si="33"/>
        <v>1</v>
      </c>
      <c r="D136" s="20">
        <v>0</v>
      </c>
      <c r="E136" s="20">
        <v>0</v>
      </c>
      <c r="F136" s="20">
        <v>0</v>
      </c>
      <c r="G136" s="20">
        <v>0</v>
      </c>
      <c r="H136" s="20">
        <v>0</v>
      </c>
      <c r="I136" s="20">
        <v>0</v>
      </c>
      <c r="J136" s="20">
        <v>0</v>
      </c>
      <c r="K136" s="20">
        <v>0</v>
      </c>
      <c r="L136" s="20">
        <v>0</v>
      </c>
      <c r="M136" s="20">
        <v>0</v>
      </c>
      <c r="N136" s="20">
        <v>0</v>
      </c>
      <c r="O136" s="49">
        <v>1</v>
      </c>
      <c r="P136" s="18"/>
    </row>
    <row r="137" spans="2:16" ht="20.100000000000001" customHeight="1" x14ac:dyDescent="0.2">
      <c r="B137" s="19" t="s">
        <v>126</v>
      </c>
      <c r="C137" s="37">
        <f t="shared" si="33"/>
        <v>1</v>
      </c>
      <c r="D137" s="20">
        <v>0</v>
      </c>
      <c r="E137" s="20">
        <v>0</v>
      </c>
      <c r="F137" s="20">
        <v>0</v>
      </c>
      <c r="G137" s="20">
        <v>0</v>
      </c>
      <c r="H137" s="20">
        <v>0</v>
      </c>
      <c r="I137" s="20">
        <v>0</v>
      </c>
      <c r="J137" s="20">
        <v>0</v>
      </c>
      <c r="K137" s="20">
        <v>0</v>
      </c>
      <c r="L137" s="20">
        <v>0</v>
      </c>
      <c r="M137" s="20">
        <v>0</v>
      </c>
      <c r="N137" s="20">
        <v>0</v>
      </c>
      <c r="O137" s="49">
        <v>1</v>
      </c>
      <c r="P137" s="18"/>
    </row>
    <row r="138" spans="2:16" ht="20.100000000000001" customHeight="1" x14ac:dyDescent="0.2">
      <c r="B138" s="19" t="s">
        <v>92</v>
      </c>
      <c r="C138" s="37">
        <f t="shared" si="33"/>
        <v>1347577887</v>
      </c>
      <c r="D138" s="20">
        <v>38430563</v>
      </c>
      <c r="E138" s="20">
        <v>115488664</v>
      </c>
      <c r="F138" s="20">
        <v>139260410</v>
      </c>
      <c r="G138" s="20">
        <v>159683883</v>
      </c>
      <c r="H138" s="20">
        <v>98984730</v>
      </c>
      <c r="I138" s="20">
        <v>124951841</v>
      </c>
      <c r="J138" s="20">
        <v>133646953</v>
      </c>
      <c r="K138" s="20">
        <v>78908838</v>
      </c>
      <c r="L138" s="20">
        <v>107514965</v>
      </c>
      <c r="M138" s="20">
        <v>97221492</v>
      </c>
      <c r="N138" s="20">
        <v>136659572</v>
      </c>
      <c r="O138" s="49">
        <v>116825976</v>
      </c>
      <c r="P138" s="18"/>
    </row>
    <row r="139" spans="2:16" ht="20.100000000000001" customHeight="1" x14ac:dyDescent="0.2">
      <c r="B139" s="19" t="s">
        <v>93</v>
      </c>
      <c r="C139" s="37">
        <f t="shared" si="33"/>
        <v>55009700</v>
      </c>
      <c r="D139" s="20">
        <v>0</v>
      </c>
      <c r="E139" s="20">
        <v>0</v>
      </c>
      <c r="F139" s="20">
        <v>0</v>
      </c>
      <c r="G139" s="20">
        <v>0</v>
      </c>
      <c r="H139" s="20">
        <v>0</v>
      </c>
      <c r="I139" s="20">
        <v>0</v>
      </c>
      <c r="J139" s="20">
        <v>0</v>
      </c>
      <c r="K139" s="20">
        <v>0</v>
      </c>
      <c r="L139" s="20">
        <v>0</v>
      </c>
      <c r="M139" s="20">
        <v>0</v>
      </c>
      <c r="N139" s="20">
        <v>0</v>
      </c>
      <c r="O139" s="49">
        <v>55009700</v>
      </c>
      <c r="P139" s="18"/>
    </row>
    <row r="140" spans="2:16" ht="20.100000000000001" customHeight="1" x14ac:dyDescent="0.2">
      <c r="B140" s="19" t="s">
        <v>141</v>
      </c>
      <c r="C140" s="37">
        <f t="shared" si="33"/>
        <v>1</v>
      </c>
      <c r="D140" s="20">
        <v>0</v>
      </c>
      <c r="E140" s="20">
        <v>0</v>
      </c>
      <c r="F140" s="20">
        <v>0</v>
      </c>
      <c r="G140" s="20">
        <v>0</v>
      </c>
      <c r="H140" s="20">
        <v>0</v>
      </c>
      <c r="I140" s="20">
        <v>0</v>
      </c>
      <c r="J140" s="20">
        <v>0</v>
      </c>
      <c r="K140" s="20">
        <v>0</v>
      </c>
      <c r="L140" s="20">
        <v>0</v>
      </c>
      <c r="M140" s="20">
        <v>0</v>
      </c>
      <c r="N140" s="20">
        <v>0</v>
      </c>
      <c r="O140" s="49">
        <v>1</v>
      </c>
      <c r="P140" s="18"/>
    </row>
    <row r="141" spans="2:16" ht="20.100000000000001" customHeight="1" x14ac:dyDescent="0.2">
      <c r="B141" s="19" t="s">
        <v>94</v>
      </c>
      <c r="C141" s="37">
        <f t="shared" si="33"/>
        <v>10000000</v>
      </c>
      <c r="D141" s="20">
        <v>0</v>
      </c>
      <c r="E141" s="20">
        <v>0</v>
      </c>
      <c r="F141" s="20">
        <v>10000000</v>
      </c>
      <c r="G141" s="20">
        <v>0</v>
      </c>
      <c r="H141" s="20">
        <v>0</v>
      </c>
      <c r="I141" s="20">
        <v>0</v>
      </c>
      <c r="J141" s="20">
        <v>0</v>
      </c>
      <c r="K141" s="20">
        <v>0</v>
      </c>
      <c r="L141" s="20">
        <v>0</v>
      </c>
      <c r="M141" s="20">
        <v>0</v>
      </c>
      <c r="N141" s="20">
        <v>0</v>
      </c>
      <c r="O141" s="49">
        <v>0</v>
      </c>
      <c r="P141" s="18"/>
    </row>
    <row r="142" spans="2:16" ht="20.100000000000001" customHeight="1" x14ac:dyDescent="0.2">
      <c r="B142" s="19" t="s">
        <v>95</v>
      </c>
      <c r="C142" s="37">
        <f t="shared" si="33"/>
        <v>110229966</v>
      </c>
      <c r="D142" s="20">
        <v>0</v>
      </c>
      <c r="E142" s="20">
        <v>0</v>
      </c>
      <c r="F142" s="20">
        <v>711785</v>
      </c>
      <c r="G142" s="20">
        <v>19678311</v>
      </c>
      <c r="H142" s="20">
        <v>4834422</v>
      </c>
      <c r="I142" s="20">
        <v>16142250</v>
      </c>
      <c r="J142" s="20">
        <v>29319938</v>
      </c>
      <c r="K142" s="20">
        <v>10138465</v>
      </c>
      <c r="L142" s="20">
        <v>6541221</v>
      </c>
      <c r="M142" s="20">
        <v>10138465</v>
      </c>
      <c r="N142" s="20">
        <v>5915057</v>
      </c>
      <c r="O142" s="49">
        <v>6810052</v>
      </c>
      <c r="P142" s="18"/>
    </row>
    <row r="143" spans="2:16" ht="20.100000000000001" customHeight="1" x14ac:dyDescent="0.2">
      <c r="B143" s="19" t="s">
        <v>127</v>
      </c>
      <c r="C143" s="37">
        <f t="shared" si="33"/>
        <v>1</v>
      </c>
      <c r="D143" s="20">
        <v>0</v>
      </c>
      <c r="E143" s="20">
        <v>0</v>
      </c>
      <c r="F143" s="20">
        <v>0</v>
      </c>
      <c r="G143" s="20">
        <v>0</v>
      </c>
      <c r="H143" s="20">
        <v>0</v>
      </c>
      <c r="I143" s="20">
        <v>0</v>
      </c>
      <c r="J143" s="20">
        <v>0</v>
      </c>
      <c r="K143" s="20">
        <v>0</v>
      </c>
      <c r="L143" s="20">
        <v>0</v>
      </c>
      <c r="M143" s="20">
        <v>0</v>
      </c>
      <c r="N143" s="20">
        <v>0</v>
      </c>
      <c r="O143" s="49">
        <v>1</v>
      </c>
      <c r="P143" s="18"/>
    </row>
    <row r="144" spans="2:16" ht="20.100000000000001" customHeight="1" x14ac:dyDescent="0.2">
      <c r="B144" s="19" t="s">
        <v>128</v>
      </c>
      <c r="C144" s="37">
        <f t="shared" si="33"/>
        <v>1</v>
      </c>
      <c r="D144" s="20">
        <v>0</v>
      </c>
      <c r="E144" s="20">
        <v>0</v>
      </c>
      <c r="F144" s="20">
        <v>0</v>
      </c>
      <c r="G144" s="20">
        <v>0</v>
      </c>
      <c r="H144" s="20">
        <v>0</v>
      </c>
      <c r="I144" s="20">
        <v>0</v>
      </c>
      <c r="J144" s="20">
        <v>0</v>
      </c>
      <c r="K144" s="20">
        <v>0</v>
      </c>
      <c r="L144" s="20">
        <v>0</v>
      </c>
      <c r="M144" s="20">
        <v>0</v>
      </c>
      <c r="N144" s="20">
        <v>0</v>
      </c>
      <c r="O144" s="49">
        <v>1</v>
      </c>
      <c r="P144" s="18"/>
    </row>
    <row r="145" spans="2:16" ht="20.100000000000001" customHeight="1" x14ac:dyDescent="0.2">
      <c r="B145" s="19" t="s">
        <v>129</v>
      </c>
      <c r="C145" s="37">
        <f t="shared" si="33"/>
        <v>1</v>
      </c>
      <c r="D145" s="20">
        <v>0</v>
      </c>
      <c r="E145" s="20">
        <v>0</v>
      </c>
      <c r="F145" s="20">
        <v>0</v>
      </c>
      <c r="G145" s="20">
        <v>0</v>
      </c>
      <c r="H145" s="20">
        <v>0</v>
      </c>
      <c r="I145" s="20">
        <v>0</v>
      </c>
      <c r="J145" s="20">
        <v>0</v>
      </c>
      <c r="K145" s="20">
        <v>0</v>
      </c>
      <c r="L145" s="20">
        <v>0</v>
      </c>
      <c r="M145" s="20">
        <v>0</v>
      </c>
      <c r="N145" s="20">
        <v>0</v>
      </c>
      <c r="O145" s="49">
        <v>1</v>
      </c>
      <c r="P145" s="18"/>
    </row>
    <row r="146" spans="2:16" ht="20.100000000000001" customHeight="1" x14ac:dyDescent="0.2">
      <c r="B146" s="19" t="s">
        <v>96</v>
      </c>
      <c r="C146" s="37">
        <f t="shared" si="33"/>
        <v>7062602</v>
      </c>
      <c r="D146" s="29">
        <v>2160600</v>
      </c>
      <c r="E146" s="29">
        <v>0</v>
      </c>
      <c r="F146" s="29">
        <v>0</v>
      </c>
      <c r="G146" s="29">
        <v>0</v>
      </c>
      <c r="H146" s="29">
        <v>1628960</v>
      </c>
      <c r="I146" s="20">
        <v>0</v>
      </c>
      <c r="J146" s="29">
        <v>0</v>
      </c>
      <c r="K146" s="29">
        <v>3273042</v>
      </c>
      <c r="L146" s="29">
        <v>0</v>
      </c>
      <c r="M146" s="29">
        <v>0</v>
      </c>
      <c r="N146" s="29">
        <v>0</v>
      </c>
      <c r="O146" s="54">
        <v>0</v>
      </c>
      <c r="P146" s="30"/>
    </row>
    <row r="147" spans="2:16" ht="20.100000000000001" customHeight="1" x14ac:dyDescent="0.2">
      <c r="B147" s="19" t="s">
        <v>130</v>
      </c>
      <c r="C147" s="37">
        <f t="shared" si="33"/>
        <v>18817566</v>
      </c>
      <c r="D147" s="20">
        <v>0</v>
      </c>
      <c r="E147" s="20">
        <v>0</v>
      </c>
      <c r="F147" s="20">
        <v>0</v>
      </c>
      <c r="G147" s="20">
        <v>0</v>
      </c>
      <c r="H147" s="20">
        <v>13172296</v>
      </c>
      <c r="I147" s="20">
        <v>0</v>
      </c>
      <c r="J147" s="20">
        <v>5645270</v>
      </c>
      <c r="K147" s="20">
        <v>0</v>
      </c>
      <c r="L147" s="20">
        <v>0</v>
      </c>
      <c r="M147" s="20">
        <v>0</v>
      </c>
      <c r="N147" s="20">
        <v>0</v>
      </c>
      <c r="O147" s="49">
        <v>0</v>
      </c>
      <c r="P147" s="18"/>
    </row>
    <row r="148" spans="2:16" ht="20.100000000000001" customHeight="1" x14ac:dyDescent="0.2">
      <c r="B148" s="19" t="s">
        <v>131</v>
      </c>
      <c r="C148" s="37">
        <f t="shared" si="33"/>
        <v>1</v>
      </c>
      <c r="D148" s="20">
        <v>0</v>
      </c>
      <c r="E148" s="20">
        <v>0</v>
      </c>
      <c r="F148" s="20">
        <v>0</v>
      </c>
      <c r="G148" s="20">
        <v>0</v>
      </c>
      <c r="H148" s="20">
        <v>0</v>
      </c>
      <c r="I148" s="20">
        <v>0</v>
      </c>
      <c r="J148" s="20">
        <v>0</v>
      </c>
      <c r="K148" s="20">
        <v>0</v>
      </c>
      <c r="L148" s="20">
        <v>0</v>
      </c>
      <c r="M148" s="20">
        <v>0</v>
      </c>
      <c r="N148" s="20">
        <v>0</v>
      </c>
      <c r="O148" s="49">
        <v>1</v>
      </c>
      <c r="P148" s="18"/>
    </row>
    <row r="149" spans="2:16" ht="20.100000000000001" customHeight="1" x14ac:dyDescent="0.2">
      <c r="B149" s="19" t="s">
        <v>97</v>
      </c>
      <c r="C149" s="37">
        <f t="shared" si="33"/>
        <v>560572762</v>
      </c>
      <c r="D149" s="20">
        <v>0</v>
      </c>
      <c r="E149" s="20">
        <v>0</v>
      </c>
      <c r="F149" s="20">
        <v>0</v>
      </c>
      <c r="G149" s="20">
        <v>560572762</v>
      </c>
      <c r="H149" s="20">
        <v>0</v>
      </c>
      <c r="I149" s="20">
        <v>0</v>
      </c>
      <c r="J149" s="20">
        <v>0</v>
      </c>
      <c r="K149" s="20">
        <v>0</v>
      </c>
      <c r="L149" s="20">
        <v>0</v>
      </c>
      <c r="M149" s="20">
        <v>0</v>
      </c>
      <c r="N149" s="20">
        <v>0</v>
      </c>
      <c r="O149" s="49">
        <v>0</v>
      </c>
      <c r="P149" s="18"/>
    </row>
    <row r="150" spans="2:16" ht="20.100000000000001" customHeight="1" x14ac:dyDescent="0.2">
      <c r="B150" s="19" t="s">
        <v>98</v>
      </c>
      <c r="C150" s="43">
        <f t="shared" si="33"/>
        <v>9200001</v>
      </c>
      <c r="D150" s="20">
        <v>0</v>
      </c>
      <c r="E150" s="20">
        <v>0</v>
      </c>
      <c r="F150" s="20">
        <v>0</v>
      </c>
      <c r="G150" s="20">
        <v>0</v>
      </c>
      <c r="H150" s="20">
        <v>0</v>
      </c>
      <c r="I150" s="20">
        <v>3472375</v>
      </c>
      <c r="J150" s="20">
        <v>0</v>
      </c>
      <c r="K150" s="20">
        <v>0</v>
      </c>
      <c r="L150" s="20">
        <v>5727626</v>
      </c>
      <c r="M150" s="20">
        <v>0</v>
      </c>
      <c r="N150" s="20">
        <v>0</v>
      </c>
      <c r="O150" s="49">
        <v>0</v>
      </c>
      <c r="P150" s="18"/>
    </row>
    <row r="151" spans="2:16" ht="20.100000000000001" customHeight="1" x14ac:dyDescent="0.2">
      <c r="B151" s="19" t="s">
        <v>167</v>
      </c>
      <c r="C151" s="43">
        <f>SUM(D151:O151)</f>
        <v>26046446</v>
      </c>
      <c r="D151" s="20">
        <v>0</v>
      </c>
      <c r="E151" s="20">
        <v>0</v>
      </c>
      <c r="F151" s="20">
        <v>0</v>
      </c>
      <c r="G151" s="20">
        <v>0</v>
      </c>
      <c r="H151" s="20">
        <v>0</v>
      </c>
      <c r="I151" s="20">
        <v>0</v>
      </c>
      <c r="J151" s="20">
        <v>0</v>
      </c>
      <c r="K151" s="20">
        <v>0</v>
      </c>
      <c r="L151" s="20">
        <v>0</v>
      </c>
      <c r="M151" s="20">
        <v>0</v>
      </c>
      <c r="N151" s="20">
        <v>0</v>
      </c>
      <c r="O151" s="49">
        <v>26046446</v>
      </c>
      <c r="P151" s="18"/>
    </row>
    <row r="152" spans="2:16" ht="20.100000000000001" customHeight="1" x14ac:dyDescent="0.2">
      <c r="B152" s="13" t="s">
        <v>99</v>
      </c>
      <c r="C152" s="36">
        <f t="shared" ref="C152:O152" si="34">SUM(C153:C169)</f>
        <v>2321385990</v>
      </c>
      <c r="D152" s="14">
        <f t="shared" si="34"/>
        <v>280449669</v>
      </c>
      <c r="E152" s="14">
        <f t="shared" si="34"/>
        <v>201205672</v>
      </c>
      <c r="F152" s="14">
        <f t="shared" si="34"/>
        <v>210362886</v>
      </c>
      <c r="G152" s="14">
        <f t="shared" si="34"/>
        <v>151582939</v>
      </c>
      <c r="H152" s="14">
        <f t="shared" si="34"/>
        <v>198050115</v>
      </c>
      <c r="I152" s="14">
        <f t="shared" si="34"/>
        <v>173448990</v>
      </c>
      <c r="J152" s="14">
        <f t="shared" si="34"/>
        <v>210604468</v>
      </c>
      <c r="K152" s="14">
        <f t="shared" si="34"/>
        <v>158918671</v>
      </c>
      <c r="L152" s="14">
        <f t="shared" si="34"/>
        <v>205705725</v>
      </c>
      <c r="M152" s="14">
        <f t="shared" si="34"/>
        <v>180132685</v>
      </c>
      <c r="N152" s="14">
        <f t="shared" si="34"/>
        <v>169103692</v>
      </c>
      <c r="O152" s="47">
        <f t="shared" si="34"/>
        <v>181820478</v>
      </c>
      <c r="P152" s="15"/>
    </row>
    <row r="153" spans="2:16" ht="20.100000000000001" customHeight="1" x14ac:dyDescent="0.2">
      <c r="B153" s="19" t="s">
        <v>100</v>
      </c>
      <c r="C153" s="37">
        <f t="shared" ref="C153:C170" si="35">SUM(D153:O153)</f>
        <v>233802</v>
      </c>
      <c r="D153" s="20">
        <v>29606</v>
      </c>
      <c r="E153" s="20">
        <v>34796</v>
      </c>
      <c r="F153" s="20">
        <v>72593</v>
      </c>
      <c r="G153" s="20">
        <v>13873</v>
      </c>
      <c r="H153" s="20">
        <v>5090</v>
      </c>
      <c r="I153" s="20">
        <v>10142</v>
      </c>
      <c r="J153" s="20">
        <v>6628</v>
      </c>
      <c r="K153" s="20">
        <v>11049</v>
      </c>
      <c r="L153" s="20">
        <v>15027</v>
      </c>
      <c r="M153" s="20">
        <v>9103</v>
      </c>
      <c r="N153" s="20">
        <v>10868</v>
      </c>
      <c r="O153" s="49">
        <v>15027</v>
      </c>
      <c r="P153" s="18"/>
    </row>
    <row r="154" spans="2:16" ht="20.100000000000001" customHeight="1" x14ac:dyDescent="0.2">
      <c r="B154" s="19" t="s">
        <v>66</v>
      </c>
      <c r="C154" s="37">
        <f t="shared" si="35"/>
        <v>79628130</v>
      </c>
      <c r="D154" s="20">
        <v>6635678</v>
      </c>
      <c r="E154" s="20">
        <v>6635678</v>
      </c>
      <c r="F154" s="20">
        <v>6635678</v>
      </c>
      <c r="G154" s="20">
        <v>6635678</v>
      </c>
      <c r="H154" s="20">
        <v>6635678</v>
      </c>
      <c r="I154" s="20">
        <v>6635678</v>
      </c>
      <c r="J154" s="20">
        <v>6635678</v>
      </c>
      <c r="K154" s="20">
        <v>6635678</v>
      </c>
      <c r="L154" s="20">
        <v>6635678</v>
      </c>
      <c r="M154" s="20">
        <v>6635678</v>
      </c>
      <c r="N154" s="20">
        <v>6635678</v>
      </c>
      <c r="O154" s="49">
        <v>6635672</v>
      </c>
      <c r="P154" s="18"/>
    </row>
    <row r="155" spans="2:16" ht="20.100000000000001" customHeight="1" x14ac:dyDescent="0.2">
      <c r="B155" s="19" t="s">
        <v>101</v>
      </c>
      <c r="C155" s="37">
        <f t="shared" si="35"/>
        <v>428789761</v>
      </c>
      <c r="D155" s="20">
        <v>37642341</v>
      </c>
      <c r="E155" s="20">
        <v>45701963</v>
      </c>
      <c r="F155" s="20">
        <v>36127962</v>
      </c>
      <c r="G155" s="20">
        <v>33718094</v>
      </c>
      <c r="H155" s="20">
        <v>35914644</v>
      </c>
      <c r="I155" s="20">
        <v>31608138</v>
      </c>
      <c r="J155" s="20">
        <v>33857490</v>
      </c>
      <c r="K155" s="20">
        <v>34469990</v>
      </c>
      <c r="L155" s="20">
        <v>34235550</v>
      </c>
      <c r="M155" s="20">
        <v>34993782</v>
      </c>
      <c r="N155" s="20">
        <v>33986326</v>
      </c>
      <c r="O155" s="49">
        <v>36533481</v>
      </c>
      <c r="P155" s="30"/>
    </row>
    <row r="156" spans="2:16" ht="20.100000000000001" customHeight="1" x14ac:dyDescent="0.2">
      <c r="B156" s="19" t="s">
        <v>67</v>
      </c>
      <c r="C156" s="37">
        <f t="shared" si="35"/>
        <v>19794468</v>
      </c>
      <c r="D156" s="20">
        <v>2070041</v>
      </c>
      <c r="E156" s="20">
        <v>1768817</v>
      </c>
      <c r="F156" s="20">
        <v>1886774</v>
      </c>
      <c r="G156" s="20">
        <v>1099038</v>
      </c>
      <c r="H156" s="20">
        <v>1611256</v>
      </c>
      <c r="I156" s="20">
        <v>1507036</v>
      </c>
      <c r="J156" s="20">
        <v>2083447</v>
      </c>
      <c r="K156" s="20">
        <v>1318978</v>
      </c>
      <c r="L156" s="20">
        <v>1916785</v>
      </c>
      <c r="M156" s="20">
        <v>1276608</v>
      </c>
      <c r="N156" s="20">
        <v>1822852</v>
      </c>
      <c r="O156" s="49">
        <v>1432836</v>
      </c>
      <c r="P156" s="18"/>
    </row>
    <row r="157" spans="2:16" ht="20.100000000000001" customHeight="1" x14ac:dyDescent="0.2">
      <c r="B157" s="19" t="s">
        <v>102</v>
      </c>
      <c r="C157" s="37">
        <f t="shared" si="35"/>
        <v>250313465</v>
      </c>
      <c r="D157" s="20">
        <v>25975778</v>
      </c>
      <c r="E157" s="20">
        <v>22399554</v>
      </c>
      <c r="F157" s="20">
        <v>21702175</v>
      </c>
      <c r="G157" s="20">
        <v>18579266</v>
      </c>
      <c r="H157" s="20">
        <v>20985029</v>
      </c>
      <c r="I157" s="20">
        <v>20294168</v>
      </c>
      <c r="J157" s="20">
        <v>21269388</v>
      </c>
      <c r="K157" s="20">
        <v>20096166</v>
      </c>
      <c r="L157" s="20">
        <v>18969757</v>
      </c>
      <c r="M157" s="20">
        <v>19921951</v>
      </c>
      <c r="N157" s="20">
        <v>19211809</v>
      </c>
      <c r="O157" s="49">
        <v>20908424</v>
      </c>
      <c r="P157" s="18"/>
    </row>
    <row r="158" spans="2:16" ht="20.100000000000001" customHeight="1" x14ac:dyDescent="0.2">
      <c r="B158" s="19" t="s">
        <v>103</v>
      </c>
      <c r="C158" s="37">
        <f t="shared" si="35"/>
        <v>110338997</v>
      </c>
      <c r="D158" s="20">
        <v>11450212</v>
      </c>
      <c r="E158" s="20">
        <v>9873801</v>
      </c>
      <c r="F158" s="20">
        <v>9566395</v>
      </c>
      <c r="G158" s="20">
        <v>8189804</v>
      </c>
      <c r="H158" s="20">
        <v>9250271</v>
      </c>
      <c r="I158" s="20">
        <v>8945737</v>
      </c>
      <c r="J158" s="20">
        <v>9375622</v>
      </c>
      <c r="K158" s="20">
        <v>8858460</v>
      </c>
      <c r="L158" s="20">
        <v>8361931</v>
      </c>
      <c r="M158" s="20">
        <v>8781666</v>
      </c>
      <c r="N158" s="20">
        <v>8468628</v>
      </c>
      <c r="O158" s="49">
        <v>9216470</v>
      </c>
      <c r="P158" s="18"/>
    </row>
    <row r="159" spans="2:16" ht="20.100000000000001" customHeight="1" x14ac:dyDescent="0.2">
      <c r="B159" s="19" t="s">
        <v>168</v>
      </c>
      <c r="C159" s="37">
        <f t="shared" si="35"/>
        <v>518806798</v>
      </c>
      <c r="D159" s="20">
        <v>115392264</v>
      </c>
      <c r="E159" s="20">
        <v>50579894</v>
      </c>
      <c r="F159" s="20">
        <v>70902735</v>
      </c>
      <c r="G159" s="20">
        <v>17432201</v>
      </c>
      <c r="H159" s="20">
        <v>54570371</v>
      </c>
      <c r="I159" s="20">
        <v>15388635</v>
      </c>
      <c r="J159" s="20">
        <v>51005614</v>
      </c>
      <c r="K159" s="20">
        <v>14493699</v>
      </c>
      <c r="L159" s="20">
        <v>51336996</v>
      </c>
      <c r="M159" s="20">
        <v>11893812</v>
      </c>
      <c r="N159" s="20">
        <v>49017253</v>
      </c>
      <c r="O159" s="49">
        <v>16793324</v>
      </c>
      <c r="P159" s="18"/>
    </row>
    <row r="160" spans="2:16" ht="20.100000000000001" customHeight="1" x14ac:dyDescent="0.2">
      <c r="B160" s="19" t="s">
        <v>169</v>
      </c>
      <c r="C160" s="37">
        <f t="shared" si="35"/>
        <v>2514962</v>
      </c>
      <c r="D160" s="20">
        <v>260986</v>
      </c>
      <c r="E160" s="20">
        <v>225056</v>
      </c>
      <c r="F160" s="20">
        <v>218047</v>
      </c>
      <c r="G160" s="20">
        <v>186670</v>
      </c>
      <c r="H160" s="20">
        <v>210842</v>
      </c>
      <c r="I160" s="20">
        <v>203900</v>
      </c>
      <c r="J160" s="20">
        <v>213699</v>
      </c>
      <c r="K160" s="20">
        <v>201911</v>
      </c>
      <c r="L160" s="20">
        <v>190595</v>
      </c>
      <c r="M160" s="20">
        <v>200162</v>
      </c>
      <c r="N160" s="20">
        <v>193024</v>
      </c>
      <c r="O160" s="49">
        <v>210070</v>
      </c>
      <c r="P160" s="18"/>
    </row>
    <row r="161" spans="2:16" ht="20.100000000000001" customHeight="1" x14ac:dyDescent="0.2">
      <c r="B161" s="19" t="s">
        <v>104</v>
      </c>
      <c r="C161" s="37">
        <f t="shared" si="35"/>
        <v>9204823</v>
      </c>
      <c r="D161" s="20">
        <v>955212</v>
      </c>
      <c r="E161" s="20">
        <v>823703</v>
      </c>
      <c r="F161" s="20">
        <v>798061</v>
      </c>
      <c r="G161" s="20">
        <v>683216</v>
      </c>
      <c r="H161" s="20">
        <v>771686</v>
      </c>
      <c r="I161" s="20">
        <v>746281</v>
      </c>
      <c r="J161" s="20">
        <v>782143</v>
      </c>
      <c r="K161" s="20">
        <v>739002</v>
      </c>
      <c r="L161" s="20">
        <v>697577</v>
      </c>
      <c r="M161" s="20">
        <v>732594</v>
      </c>
      <c r="N161" s="20">
        <v>706480</v>
      </c>
      <c r="O161" s="49">
        <v>768868</v>
      </c>
      <c r="P161" s="18"/>
    </row>
    <row r="162" spans="2:16" ht="20.100000000000001" customHeight="1" x14ac:dyDescent="0.2">
      <c r="B162" s="19" t="s">
        <v>105</v>
      </c>
      <c r="C162" s="37">
        <f t="shared" si="35"/>
        <v>5707956</v>
      </c>
      <c r="D162" s="20">
        <v>591995</v>
      </c>
      <c r="E162" s="20">
        <v>510424</v>
      </c>
      <c r="F162" s="20">
        <v>494729</v>
      </c>
      <c r="G162" s="20">
        <v>423327</v>
      </c>
      <c r="H162" s="20">
        <v>478371</v>
      </c>
      <c r="I162" s="20">
        <v>462676</v>
      </c>
      <c r="J162" s="20">
        <v>485224</v>
      </c>
      <c r="K162" s="20">
        <v>458476</v>
      </c>
      <c r="L162" s="20">
        <v>432833</v>
      </c>
      <c r="M162" s="20">
        <v>454055</v>
      </c>
      <c r="N162" s="20">
        <v>437917</v>
      </c>
      <c r="O162" s="49">
        <v>477929</v>
      </c>
      <c r="P162" s="18"/>
    </row>
    <row r="163" spans="2:16" ht="20.100000000000001" customHeight="1" x14ac:dyDescent="0.2">
      <c r="B163" s="19" t="s">
        <v>106</v>
      </c>
      <c r="C163" s="37">
        <f t="shared" si="35"/>
        <v>69473964</v>
      </c>
      <c r="D163" s="20">
        <v>7209525</v>
      </c>
      <c r="E163" s="20">
        <v>6216946</v>
      </c>
      <c r="F163" s="20">
        <v>6023397</v>
      </c>
      <c r="G163" s="20">
        <v>5156634</v>
      </c>
      <c r="H163" s="20">
        <v>5824351</v>
      </c>
      <c r="I163" s="20">
        <v>5632606</v>
      </c>
      <c r="J163" s="20">
        <v>5903275</v>
      </c>
      <c r="K163" s="20">
        <v>5577644</v>
      </c>
      <c r="L163" s="20">
        <v>5265015</v>
      </c>
      <c r="M163" s="20">
        <v>5529290</v>
      </c>
      <c r="N163" s="20">
        <v>5332200</v>
      </c>
      <c r="O163" s="49">
        <v>5803081</v>
      </c>
      <c r="P163" s="18"/>
    </row>
    <row r="164" spans="2:16" ht="20.100000000000001" customHeight="1" x14ac:dyDescent="0.2">
      <c r="B164" s="19" t="s">
        <v>107</v>
      </c>
      <c r="C164" s="37">
        <f t="shared" si="35"/>
        <v>467412033</v>
      </c>
      <c r="D164" s="20">
        <v>35666356</v>
      </c>
      <c r="E164" s="20">
        <v>24358808</v>
      </c>
      <c r="F164" s="20">
        <v>25031843</v>
      </c>
      <c r="G164" s="20">
        <v>32623125</v>
      </c>
      <c r="H164" s="20">
        <v>31991377</v>
      </c>
      <c r="I164" s="20">
        <v>52777489</v>
      </c>
      <c r="J164" s="20">
        <v>48521442</v>
      </c>
      <c r="K164" s="20">
        <v>37130955</v>
      </c>
      <c r="L164" s="20">
        <v>50194106</v>
      </c>
      <c r="M164" s="20">
        <v>60520579</v>
      </c>
      <c r="N164" s="20">
        <v>15388809</v>
      </c>
      <c r="O164" s="49">
        <v>53207144</v>
      </c>
      <c r="P164" s="18"/>
    </row>
    <row r="165" spans="2:16" ht="20.100000000000001" customHeight="1" x14ac:dyDescent="0.2">
      <c r="B165" s="19" t="s">
        <v>108</v>
      </c>
      <c r="C165" s="37">
        <f t="shared" si="35"/>
        <v>92028012</v>
      </c>
      <c r="D165" s="20">
        <v>9555460</v>
      </c>
      <c r="E165" s="20">
        <v>8239907</v>
      </c>
      <c r="F165" s="20">
        <v>7983370</v>
      </c>
      <c r="G165" s="20">
        <v>6834575</v>
      </c>
      <c r="H165" s="20">
        <v>7719560</v>
      </c>
      <c r="I165" s="20">
        <v>7465419</v>
      </c>
      <c r="J165" s="20">
        <v>7824163</v>
      </c>
      <c r="K165" s="20">
        <v>7392583</v>
      </c>
      <c r="L165" s="20">
        <v>6978221</v>
      </c>
      <c r="M165" s="20">
        <v>7328494</v>
      </c>
      <c r="N165" s="20">
        <v>7067263</v>
      </c>
      <c r="O165" s="49">
        <v>7638997</v>
      </c>
      <c r="P165" s="18"/>
    </row>
    <row r="166" spans="2:16" ht="20.100000000000001" customHeight="1" x14ac:dyDescent="0.2">
      <c r="B166" s="19" t="s">
        <v>109</v>
      </c>
      <c r="C166" s="37">
        <f t="shared" si="35"/>
        <v>209707</v>
      </c>
      <c r="D166" s="20">
        <v>0</v>
      </c>
      <c r="E166" s="20">
        <v>0</v>
      </c>
      <c r="F166" s="20">
        <v>0</v>
      </c>
      <c r="G166" s="20">
        <v>0</v>
      </c>
      <c r="H166" s="20">
        <v>0</v>
      </c>
      <c r="I166" s="20">
        <v>0</v>
      </c>
      <c r="J166" s="20">
        <v>0</v>
      </c>
      <c r="K166" s="20">
        <v>0</v>
      </c>
      <c r="L166" s="20">
        <v>0</v>
      </c>
      <c r="M166" s="20">
        <v>0</v>
      </c>
      <c r="N166" s="20">
        <v>0</v>
      </c>
      <c r="O166" s="49">
        <v>209707</v>
      </c>
      <c r="P166" s="18"/>
    </row>
    <row r="167" spans="2:16" ht="20.100000000000001" customHeight="1" x14ac:dyDescent="0.2">
      <c r="B167" s="19" t="s">
        <v>170</v>
      </c>
      <c r="C167" s="37">
        <f t="shared" si="35"/>
        <v>257429368</v>
      </c>
      <c r="D167" s="20">
        <v>26714215</v>
      </c>
      <c r="E167" s="20">
        <v>23036325</v>
      </c>
      <c r="F167" s="20">
        <v>22319127</v>
      </c>
      <c r="G167" s="20">
        <v>19107438</v>
      </c>
      <c r="H167" s="20">
        <v>21581589</v>
      </c>
      <c r="I167" s="20">
        <v>20871085</v>
      </c>
      <c r="J167" s="20">
        <v>21874031</v>
      </c>
      <c r="K167" s="20">
        <v>20667456</v>
      </c>
      <c r="L167" s="20">
        <v>19509030</v>
      </c>
      <c r="M167" s="20">
        <v>20488287</v>
      </c>
      <c r="N167" s="20">
        <v>19757961</v>
      </c>
      <c r="O167" s="49">
        <v>21502824</v>
      </c>
      <c r="P167" s="18"/>
    </row>
    <row r="168" spans="2:16" ht="20.100000000000001" customHeight="1" x14ac:dyDescent="0.2">
      <c r="B168" s="19" t="s">
        <v>142</v>
      </c>
      <c r="C168" s="37">
        <f t="shared" si="35"/>
        <v>999744</v>
      </c>
      <c r="D168" s="20">
        <v>0</v>
      </c>
      <c r="E168" s="20">
        <v>0</v>
      </c>
      <c r="F168" s="20">
        <v>0</v>
      </c>
      <c r="G168" s="20">
        <v>0</v>
      </c>
      <c r="H168" s="20">
        <v>0</v>
      </c>
      <c r="I168" s="20">
        <v>0</v>
      </c>
      <c r="J168" s="20">
        <v>166624</v>
      </c>
      <c r="K168" s="20">
        <v>166624</v>
      </c>
      <c r="L168" s="20">
        <v>166624</v>
      </c>
      <c r="M168" s="20">
        <v>166624</v>
      </c>
      <c r="N168" s="20">
        <v>166624</v>
      </c>
      <c r="O168" s="49">
        <v>166624</v>
      </c>
      <c r="P168" s="18"/>
    </row>
    <row r="169" spans="2:16" ht="20.100000000000001" customHeight="1" x14ac:dyDescent="0.2">
      <c r="B169" s="19" t="s">
        <v>171</v>
      </c>
      <c r="C169" s="37">
        <f t="shared" si="35"/>
        <v>8500000</v>
      </c>
      <c r="D169" s="20">
        <v>300000</v>
      </c>
      <c r="E169" s="20">
        <v>800000</v>
      </c>
      <c r="F169" s="20">
        <v>600000</v>
      </c>
      <c r="G169" s="20">
        <v>900000</v>
      </c>
      <c r="H169" s="20">
        <v>500000</v>
      </c>
      <c r="I169" s="20">
        <v>900000</v>
      </c>
      <c r="J169" s="20">
        <v>600000</v>
      </c>
      <c r="K169" s="20">
        <v>700000</v>
      </c>
      <c r="L169" s="20">
        <v>800000</v>
      </c>
      <c r="M169" s="20">
        <v>1200000</v>
      </c>
      <c r="N169" s="20">
        <v>900000</v>
      </c>
      <c r="O169" s="49">
        <v>300000</v>
      </c>
      <c r="P169" s="18"/>
    </row>
    <row r="170" spans="2:16" ht="20.100000000000001" customHeight="1" x14ac:dyDescent="0.2">
      <c r="B170" s="13" t="s">
        <v>110</v>
      </c>
      <c r="C170" s="36">
        <f t="shared" si="35"/>
        <v>0</v>
      </c>
      <c r="D170" s="14">
        <v>0</v>
      </c>
      <c r="E170" s="14">
        <v>0</v>
      </c>
      <c r="F170" s="14">
        <v>0</v>
      </c>
      <c r="G170" s="14">
        <v>0</v>
      </c>
      <c r="H170" s="14">
        <v>0</v>
      </c>
      <c r="I170" s="14">
        <v>0</v>
      </c>
      <c r="J170" s="14">
        <v>0</v>
      </c>
      <c r="K170" s="14">
        <v>0</v>
      </c>
      <c r="L170" s="14">
        <v>0</v>
      </c>
      <c r="M170" s="14">
        <v>0</v>
      </c>
      <c r="N170" s="14">
        <v>0</v>
      </c>
      <c r="O170" s="47">
        <v>0</v>
      </c>
      <c r="P170" s="15"/>
    </row>
    <row r="171" spans="2:16" ht="20.100000000000001" customHeight="1" x14ac:dyDescent="0.2">
      <c r="B171" s="21"/>
      <c r="C171" s="38"/>
      <c r="D171" s="22"/>
      <c r="E171" s="22"/>
      <c r="F171" s="22"/>
      <c r="G171" s="22"/>
      <c r="H171" s="22"/>
      <c r="I171" s="22"/>
      <c r="J171" s="22"/>
      <c r="K171" s="22"/>
      <c r="L171" s="22"/>
      <c r="M171" s="22"/>
      <c r="N171" s="22"/>
      <c r="O171" s="50"/>
      <c r="P171" s="23"/>
    </row>
    <row r="172" spans="2:16" ht="31.5" customHeight="1" x14ac:dyDescent="0.2">
      <c r="B172" s="24" t="s">
        <v>111</v>
      </c>
      <c r="C172" s="39">
        <f>SUM(C173:C179)</f>
        <v>0</v>
      </c>
      <c r="D172" s="25">
        <f t="shared" ref="D172:O172" si="36">SUM(D173:D179)</f>
        <v>0</v>
      </c>
      <c r="E172" s="25">
        <f t="shared" si="36"/>
        <v>0</v>
      </c>
      <c r="F172" s="25">
        <f t="shared" si="36"/>
        <v>0</v>
      </c>
      <c r="G172" s="25">
        <f t="shared" si="36"/>
        <v>0</v>
      </c>
      <c r="H172" s="25">
        <f t="shared" si="36"/>
        <v>0</v>
      </c>
      <c r="I172" s="25">
        <f t="shared" si="36"/>
        <v>0</v>
      </c>
      <c r="J172" s="25">
        <f t="shared" si="36"/>
        <v>0</v>
      </c>
      <c r="K172" s="25">
        <f t="shared" si="36"/>
        <v>0</v>
      </c>
      <c r="L172" s="25">
        <f t="shared" si="36"/>
        <v>0</v>
      </c>
      <c r="M172" s="25">
        <f t="shared" si="36"/>
        <v>0</v>
      </c>
      <c r="N172" s="25">
        <f t="shared" si="36"/>
        <v>0</v>
      </c>
      <c r="O172" s="51">
        <f t="shared" si="36"/>
        <v>0</v>
      </c>
      <c r="P172" s="15"/>
    </row>
    <row r="173" spans="2:16" ht="20.100000000000001" customHeight="1" x14ac:dyDescent="0.2">
      <c r="B173" s="13" t="s">
        <v>112</v>
      </c>
      <c r="C173" s="36">
        <f t="shared" ref="C173:C179" si="37">SUM(D173:O173)</f>
        <v>0</v>
      </c>
      <c r="D173" s="14">
        <v>0</v>
      </c>
      <c r="E173" s="14">
        <v>0</v>
      </c>
      <c r="F173" s="14">
        <v>0</v>
      </c>
      <c r="G173" s="14">
        <v>0</v>
      </c>
      <c r="H173" s="14">
        <v>0</v>
      </c>
      <c r="I173" s="14">
        <v>0</v>
      </c>
      <c r="J173" s="14">
        <v>0</v>
      </c>
      <c r="K173" s="14">
        <v>0</v>
      </c>
      <c r="L173" s="14">
        <v>0</v>
      </c>
      <c r="M173" s="14">
        <v>0</v>
      </c>
      <c r="N173" s="14">
        <v>0</v>
      </c>
      <c r="O173" s="47">
        <v>0</v>
      </c>
      <c r="P173" s="15"/>
    </row>
    <row r="174" spans="2:16" ht="20.100000000000001" customHeight="1" x14ac:dyDescent="0.2">
      <c r="B174" s="13" t="s">
        <v>113</v>
      </c>
      <c r="C174" s="36">
        <f t="shared" si="37"/>
        <v>0</v>
      </c>
      <c r="D174" s="14">
        <v>0</v>
      </c>
      <c r="E174" s="14">
        <v>0</v>
      </c>
      <c r="F174" s="14">
        <v>0</v>
      </c>
      <c r="G174" s="14">
        <v>0</v>
      </c>
      <c r="H174" s="14">
        <v>0</v>
      </c>
      <c r="I174" s="14">
        <v>0</v>
      </c>
      <c r="J174" s="14">
        <v>0</v>
      </c>
      <c r="K174" s="14">
        <v>0</v>
      </c>
      <c r="L174" s="14">
        <v>0</v>
      </c>
      <c r="M174" s="14">
        <v>0</v>
      </c>
      <c r="N174" s="14">
        <v>0</v>
      </c>
      <c r="O174" s="47">
        <v>0</v>
      </c>
      <c r="P174" s="15"/>
    </row>
    <row r="175" spans="2:16" ht="20.100000000000001" customHeight="1" x14ac:dyDescent="0.2">
      <c r="B175" s="13" t="s">
        <v>114</v>
      </c>
      <c r="C175" s="36">
        <f t="shared" si="37"/>
        <v>0</v>
      </c>
      <c r="D175" s="14">
        <v>0</v>
      </c>
      <c r="E175" s="14">
        <v>0</v>
      </c>
      <c r="F175" s="14">
        <v>0</v>
      </c>
      <c r="G175" s="14">
        <v>0</v>
      </c>
      <c r="H175" s="14">
        <v>0</v>
      </c>
      <c r="I175" s="14">
        <v>0</v>
      </c>
      <c r="J175" s="14">
        <v>0</v>
      </c>
      <c r="K175" s="14">
        <v>0</v>
      </c>
      <c r="L175" s="14">
        <v>0</v>
      </c>
      <c r="M175" s="14">
        <v>0</v>
      </c>
      <c r="N175" s="14">
        <v>0</v>
      </c>
      <c r="O175" s="47">
        <v>0</v>
      </c>
      <c r="P175" s="15"/>
    </row>
    <row r="176" spans="2:16" ht="20.100000000000001" customHeight="1" x14ac:dyDescent="0.2">
      <c r="B176" s="13" t="s">
        <v>115</v>
      </c>
      <c r="C176" s="36">
        <f t="shared" si="37"/>
        <v>0</v>
      </c>
      <c r="D176" s="14">
        <v>0</v>
      </c>
      <c r="E176" s="14">
        <v>0</v>
      </c>
      <c r="F176" s="14">
        <v>0</v>
      </c>
      <c r="G176" s="14">
        <v>0</v>
      </c>
      <c r="H176" s="14">
        <v>0</v>
      </c>
      <c r="I176" s="14">
        <v>0</v>
      </c>
      <c r="J176" s="14">
        <v>0</v>
      </c>
      <c r="K176" s="14">
        <v>0</v>
      </c>
      <c r="L176" s="14">
        <v>0</v>
      </c>
      <c r="M176" s="14">
        <v>0</v>
      </c>
      <c r="N176" s="14">
        <v>0</v>
      </c>
      <c r="O176" s="47">
        <v>0</v>
      </c>
      <c r="P176" s="15"/>
    </row>
    <row r="177" spans="2:16" ht="20.100000000000001" customHeight="1" x14ac:dyDescent="0.2">
      <c r="B177" s="13" t="s">
        <v>116</v>
      </c>
      <c r="C177" s="36">
        <f t="shared" si="37"/>
        <v>0</v>
      </c>
      <c r="D177" s="14">
        <v>0</v>
      </c>
      <c r="E177" s="14">
        <v>0</v>
      </c>
      <c r="F177" s="14">
        <v>0</v>
      </c>
      <c r="G177" s="14">
        <v>0</v>
      </c>
      <c r="H177" s="14">
        <v>0</v>
      </c>
      <c r="I177" s="14">
        <v>0</v>
      </c>
      <c r="J177" s="14">
        <v>0</v>
      </c>
      <c r="K177" s="14">
        <v>0</v>
      </c>
      <c r="L177" s="14">
        <v>0</v>
      </c>
      <c r="M177" s="14">
        <v>0</v>
      </c>
      <c r="N177" s="14">
        <v>0</v>
      </c>
      <c r="O177" s="47">
        <v>0</v>
      </c>
      <c r="P177" s="15"/>
    </row>
    <row r="178" spans="2:16" ht="20.100000000000001" customHeight="1" x14ac:dyDescent="0.2">
      <c r="B178" s="13" t="s">
        <v>117</v>
      </c>
      <c r="C178" s="36">
        <f t="shared" si="37"/>
        <v>0</v>
      </c>
      <c r="D178" s="14">
        <v>0</v>
      </c>
      <c r="E178" s="14">
        <v>0</v>
      </c>
      <c r="F178" s="14">
        <v>0</v>
      </c>
      <c r="G178" s="14">
        <v>0</v>
      </c>
      <c r="H178" s="14">
        <v>0</v>
      </c>
      <c r="I178" s="14">
        <v>0</v>
      </c>
      <c r="J178" s="14">
        <v>0</v>
      </c>
      <c r="K178" s="14">
        <v>0</v>
      </c>
      <c r="L178" s="14">
        <v>0</v>
      </c>
      <c r="M178" s="14">
        <v>0</v>
      </c>
      <c r="N178" s="14">
        <v>0</v>
      </c>
      <c r="O178" s="47">
        <v>0</v>
      </c>
      <c r="P178" s="15"/>
    </row>
    <row r="179" spans="2:16" ht="25.5" x14ac:dyDescent="0.2">
      <c r="B179" s="13" t="s">
        <v>118</v>
      </c>
      <c r="C179" s="36">
        <f t="shared" si="37"/>
        <v>0</v>
      </c>
      <c r="D179" s="14">
        <v>0</v>
      </c>
      <c r="E179" s="14">
        <v>0</v>
      </c>
      <c r="F179" s="14">
        <v>0</v>
      </c>
      <c r="G179" s="14">
        <v>0</v>
      </c>
      <c r="H179" s="14">
        <v>0</v>
      </c>
      <c r="I179" s="14">
        <v>0</v>
      </c>
      <c r="J179" s="14">
        <v>0</v>
      </c>
      <c r="K179" s="14">
        <v>0</v>
      </c>
      <c r="L179" s="14">
        <v>0</v>
      </c>
      <c r="M179" s="14">
        <v>0</v>
      </c>
      <c r="N179" s="14">
        <v>0</v>
      </c>
      <c r="O179" s="47">
        <v>0</v>
      </c>
      <c r="P179" s="15"/>
    </row>
    <row r="180" spans="2:16" ht="20.100000000000001" customHeight="1" x14ac:dyDescent="0.2">
      <c r="B180" s="21"/>
      <c r="C180" s="38"/>
      <c r="D180" s="22"/>
      <c r="E180" s="22"/>
      <c r="F180" s="22"/>
      <c r="G180" s="22"/>
      <c r="H180" s="22"/>
      <c r="I180" s="22"/>
      <c r="J180" s="22"/>
      <c r="K180" s="22"/>
      <c r="L180" s="22"/>
      <c r="M180" s="22"/>
      <c r="N180" s="22"/>
      <c r="O180" s="50"/>
      <c r="P180" s="23"/>
    </row>
    <row r="181" spans="2:16" ht="20.100000000000001" customHeight="1" x14ac:dyDescent="0.2">
      <c r="B181" s="24" t="s">
        <v>119</v>
      </c>
      <c r="C181" s="39">
        <f>SUM(C182:C184)</f>
        <v>0</v>
      </c>
      <c r="D181" s="25">
        <f t="shared" ref="D181:O181" si="38">SUM(D182:D184)</f>
        <v>0</v>
      </c>
      <c r="E181" s="25">
        <f t="shared" si="38"/>
        <v>0</v>
      </c>
      <c r="F181" s="25">
        <f t="shared" si="38"/>
        <v>0</v>
      </c>
      <c r="G181" s="25">
        <f t="shared" si="38"/>
        <v>0</v>
      </c>
      <c r="H181" s="25">
        <f t="shared" si="38"/>
        <v>0</v>
      </c>
      <c r="I181" s="25">
        <f t="shared" si="38"/>
        <v>0</v>
      </c>
      <c r="J181" s="25">
        <f t="shared" si="38"/>
        <v>0</v>
      </c>
      <c r="K181" s="25">
        <f t="shared" si="38"/>
        <v>0</v>
      </c>
      <c r="L181" s="25">
        <f t="shared" si="38"/>
        <v>0</v>
      </c>
      <c r="M181" s="25">
        <f t="shared" si="38"/>
        <v>0</v>
      </c>
      <c r="N181" s="25">
        <f t="shared" si="38"/>
        <v>0</v>
      </c>
      <c r="O181" s="51">
        <f t="shared" si="38"/>
        <v>0</v>
      </c>
      <c r="P181" s="15"/>
    </row>
    <row r="182" spans="2:16" ht="20.100000000000001" customHeight="1" x14ac:dyDescent="0.2">
      <c r="B182" s="13" t="s">
        <v>120</v>
      </c>
      <c r="C182" s="36">
        <f>SUM(D182:O182)</f>
        <v>0</v>
      </c>
      <c r="D182" s="14">
        <v>0</v>
      </c>
      <c r="E182" s="14">
        <v>0</v>
      </c>
      <c r="F182" s="14">
        <v>0</v>
      </c>
      <c r="G182" s="14">
        <v>0</v>
      </c>
      <c r="H182" s="14">
        <v>0</v>
      </c>
      <c r="I182" s="14">
        <v>0</v>
      </c>
      <c r="J182" s="14">
        <v>0</v>
      </c>
      <c r="K182" s="14">
        <v>0</v>
      </c>
      <c r="L182" s="14">
        <v>0</v>
      </c>
      <c r="M182" s="14">
        <v>0</v>
      </c>
      <c r="N182" s="14">
        <v>0</v>
      </c>
      <c r="O182" s="47">
        <v>0</v>
      </c>
      <c r="P182" s="15"/>
    </row>
    <row r="183" spans="2:16" ht="20.100000000000001" customHeight="1" x14ac:dyDescent="0.2">
      <c r="B183" s="13" t="s">
        <v>121</v>
      </c>
      <c r="C183" s="36">
        <f>SUM(D183:O183)</f>
        <v>0</v>
      </c>
      <c r="D183" s="14">
        <v>0</v>
      </c>
      <c r="E183" s="14">
        <v>0</v>
      </c>
      <c r="F183" s="14">
        <v>0</v>
      </c>
      <c r="G183" s="14">
        <v>0</v>
      </c>
      <c r="H183" s="14">
        <v>0</v>
      </c>
      <c r="I183" s="14">
        <v>0</v>
      </c>
      <c r="J183" s="14">
        <v>0</v>
      </c>
      <c r="K183" s="14">
        <v>0</v>
      </c>
      <c r="L183" s="14">
        <v>0</v>
      </c>
      <c r="M183" s="14">
        <v>0</v>
      </c>
      <c r="N183" s="14">
        <v>0</v>
      </c>
      <c r="O183" s="47">
        <v>0</v>
      </c>
      <c r="P183" s="15"/>
    </row>
    <row r="184" spans="2:16" ht="20.100000000000001" customHeight="1" x14ac:dyDescent="0.2">
      <c r="B184" s="13" t="s">
        <v>122</v>
      </c>
      <c r="C184" s="36">
        <f>C185</f>
        <v>0</v>
      </c>
      <c r="D184" s="14">
        <f>D185</f>
        <v>0</v>
      </c>
      <c r="E184" s="14">
        <f t="shared" ref="E184:O184" si="39">E185</f>
        <v>0</v>
      </c>
      <c r="F184" s="14">
        <f t="shared" si="39"/>
        <v>0</v>
      </c>
      <c r="G184" s="14">
        <f t="shared" si="39"/>
        <v>0</v>
      </c>
      <c r="H184" s="14">
        <f t="shared" si="39"/>
        <v>0</v>
      </c>
      <c r="I184" s="14">
        <f t="shared" si="39"/>
        <v>0</v>
      </c>
      <c r="J184" s="14">
        <f t="shared" si="39"/>
        <v>0</v>
      </c>
      <c r="K184" s="14">
        <f t="shared" si="39"/>
        <v>0</v>
      </c>
      <c r="L184" s="14">
        <f t="shared" si="39"/>
        <v>0</v>
      </c>
      <c r="M184" s="14">
        <f t="shared" si="39"/>
        <v>0</v>
      </c>
      <c r="N184" s="14">
        <f t="shared" si="39"/>
        <v>0</v>
      </c>
      <c r="O184" s="47">
        <f t="shared" si="39"/>
        <v>0</v>
      </c>
      <c r="P184" s="15"/>
    </row>
    <row r="185" spans="2:16" ht="20.100000000000001" customHeight="1" thickBot="1" x14ac:dyDescent="0.25">
      <c r="B185" s="31" t="s">
        <v>123</v>
      </c>
      <c r="C185" s="44">
        <f>SUM(D185:O185)</f>
        <v>0</v>
      </c>
      <c r="D185" s="60">
        <v>0</v>
      </c>
      <c r="E185" s="60">
        <v>0</v>
      </c>
      <c r="F185" s="60">
        <v>0</v>
      </c>
      <c r="G185" s="60">
        <v>0</v>
      </c>
      <c r="H185" s="60">
        <v>0</v>
      </c>
      <c r="I185" s="60">
        <v>0</v>
      </c>
      <c r="J185" s="60">
        <v>0</v>
      </c>
      <c r="K185" s="60">
        <v>0</v>
      </c>
      <c r="L185" s="60">
        <v>0</v>
      </c>
      <c r="M185" s="60">
        <v>0</v>
      </c>
      <c r="N185" s="60">
        <v>0</v>
      </c>
      <c r="O185" s="61">
        <v>0</v>
      </c>
      <c r="P185" s="18"/>
    </row>
    <row r="186" spans="2:16" ht="20.100000000000001" customHeight="1" x14ac:dyDescent="0.2">
      <c r="B186" s="32"/>
      <c r="C186" s="18"/>
      <c r="D186" s="33"/>
      <c r="E186" s="33"/>
      <c r="F186" s="33"/>
      <c r="G186" s="33"/>
      <c r="H186" s="33"/>
      <c r="I186" s="33"/>
      <c r="J186" s="33"/>
      <c r="K186" s="33"/>
      <c r="L186" s="33"/>
      <c r="M186" s="33"/>
      <c r="N186" s="33"/>
      <c r="O186" s="33"/>
      <c r="P186" s="18"/>
    </row>
    <row r="190" spans="2:16" ht="39" customHeight="1" x14ac:dyDescent="0.2"/>
  </sheetData>
  <mergeCells count="1">
    <mergeCell ref="B5:O5"/>
  </mergeCells>
  <printOptions horizontalCentered="1"/>
  <pageMargins left="0.39370078740157483" right="0.39370078740157483" top="0.39370078740157483" bottom="0.39370078740157483" header="0.31496062992125984" footer="0"/>
  <pageSetup scale="49" fitToHeight="4" orientation="landscape" r:id="rId1"/>
  <headerFooter>
    <oddFooter>&amp;C&amp;P de &amp;N</oddFooter>
  </headerFooter>
  <rowBreaks count="3" manualBreakCount="3">
    <brk id="59" min="1" max="14" man="1"/>
    <brk id="102" min="1" max="14" man="1"/>
    <brk id="151" min="1" max="1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LI 2026</vt:lpstr>
      <vt:lpstr>'LI 2026'!Área_de_impresión</vt:lpstr>
      <vt:lpstr>'LI 2026'!Títulos_a_imprimir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MELGEN AMIN</dc:creator>
  <cp:lastModifiedBy>SEFIPLAN</cp:lastModifiedBy>
  <cp:lastPrinted>2026-01-14T15:36:58Z</cp:lastPrinted>
  <dcterms:created xsi:type="dcterms:W3CDTF">2021-01-07T19:57:32Z</dcterms:created>
  <dcterms:modified xsi:type="dcterms:W3CDTF">2026-01-14T15:38:38Z</dcterms:modified>
</cp:coreProperties>
</file>